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 activeTab="1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46" i="1" l="1"/>
  <c r="K46" i="1" l="1"/>
  <c r="S46" i="1"/>
  <c r="Y46" i="1"/>
  <c r="I46" i="1"/>
  <c r="E50" i="1"/>
  <c r="S50" i="1" s="1"/>
  <c r="E51" i="1"/>
  <c r="K51" i="1" s="1"/>
  <c r="E52" i="1"/>
  <c r="E41" i="1"/>
  <c r="D16" i="1"/>
  <c r="W60" i="1"/>
  <c r="U60" i="1"/>
  <c r="Q60" i="1"/>
  <c r="M60" i="1"/>
  <c r="G60" i="1"/>
  <c r="C60" i="1"/>
  <c r="E59" i="1"/>
  <c r="K59" i="1" s="1"/>
  <c r="K58" i="1"/>
  <c r="E58" i="1"/>
  <c r="Y58" i="1" s="1"/>
  <c r="E57" i="1"/>
  <c r="Y57" i="1" s="1"/>
  <c r="Y56" i="1"/>
  <c r="E56" i="1"/>
  <c r="E55" i="1"/>
  <c r="S55" i="1" s="1"/>
  <c r="E54" i="1"/>
  <c r="Y54" i="1" s="1"/>
  <c r="E53" i="1"/>
  <c r="Y53" i="1" s="1"/>
  <c r="I50" i="1"/>
  <c r="E49" i="1"/>
  <c r="Y49" i="1" s="1"/>
  <c r="E48" i="1"/>
  <c r="K48" i="1" s="1"/>
  <c r="E47" i="1"/>
  <c r="Y47" i="1" s="1"/>
  <c r="E45" i="1"/>
  <c r="Y45" i="1" s="1"/>
  <c r="E44" i="1"/>
  <c r="Y44" i="1" s="1"/>
  <c r="E43" i="1"/>
  <c r="S43" i="1" s="1"/>
  <c r="E42" i="1"/>
  <c r="Y42" i="1" s="1"/>
  <c r="S41" i="1"/>
  <c r="W40" i="1"/>
  <c r="U40" i="1"/>
  <c r="Q40" i="1"/>
  <c r="O40" i="1"/>
  <c r="G40" i="1"/>
  <c r="C40" i="1"/>
  <c r="E39" i="1"/>
  <c r="E38" i="1"/>
  <c r="E37" i="1"/>
  <c r="E36" i="1"/>
  <c r="S36" i="1" s="1"/>
  <c r="W35" i="1"/>
  <c r="U35" i="1"/>
  <c r="Q35" i="1"/>
  <c r="O35" i="1"/>
  <c r="M35" i="1"/>
  <c r="G35" i="1"/>
  <c r="C35" i="1"/>
  <c r="E34" i="1"/>
  <c r="Y34" i="1" s="1"/>
  <c r="E33" i="1"/>
  <c r="Y33" i="1" s="1"/>
  <c r="E32" i="1"/>
  <c r="K32" i="1" s="1"/>
  <c r="E31" i="1"/>
  <c r="Y31" i="1" s="1"/>
  <c r="E30" i="1"/>
  <c r="Y30" i="1" s="1"/>
  <c r="E29" i="1"/>
  <c r="Y29" i="1" s="1"/>
  <c r="W28" i="1"/>
  <c r="U28" i="1"/>
  <c r="Q28" i="1"/>
  <c r="O28" i="1"/>
  <c r="C28" i="1"/>
  <c r="E27" i="1"/>
  <c r="Y27" i="1" s="1"/>
  <c r="E26" i="1"/>
  <c r="E25" i="1"/>
  <c r="S25" i="1" s="1"/>
  <c r="E24" i="1"/>
  <c r="Y24" i="1" s="1"/>
  <c r="E23" i="1"/>
  <c r="Y23" i="1" s="1"/>
  <c r="E22" i="1"/>
  <c r="E21" i="1"/>
  <c r="S21" i="1" s="1"/>
  <c r="W20" i="1"/>
  <c r="U20" i="1"/>
  <c r="Q20" i="1"/>
  <c r="O20" i="1"/>
  <c r="G20" i="1"/>
  <c r="C20" i="1"/>
  <c r="E19" i="1"/>
  <c r="S19" i="1" s="1"/>
  <c r="E18" i="1"/>
  <c r="S18" i="1" s="1"/>
  <c r="E17" i="1"/>
  <c r="S17" i="1" s="1"/>
  <c r="W16" i="1"/>
  <c r="Q16" i="1"/>
  <c r="O16" i="1"/>
  <c r="G16" i="1"/>
  <c r="C16" i="1"/>
  <c r="E15" i="1"/>
  <c r="S15" i="1" s="1"/>
  <c r="E14" i="1"/>
  <c r="M14" i="1" s="1"/>
  <c r="E13" i="1"/>
  <c r="S13" i="1" s="1"/>
  <c r="E12" i="1"/>
  <c r="M12" i="1" s="1"/>
  <c r="E11" i="1"/>
  <c r="S11" i="1" s="1"/>
  <c r="E10" i="1"/>
  <c r="M10" i="1" s="1"/>
  <c r="E9" i="1"/>
  <c r="E8" i="1"/>
  <c r="S8" i="1" s="1"/>
  <c r="E7" i="1"/>
  <c r="E6" i="1"/>
  <c r="Y6" i="1" s="1"/>
  <c r="Z46" i="1" l="1"/>
  <c r="AA46" i="1" s="1"/>
  <c r="K43" i="1"/>
  <c r="K47" i="1"/>
  <c r="S59" i="1"/>
  <c r="E60" i="1"/>
  <c r="I58" i="1"/>
  <c r="K50" i="1"/>
  <c r="Y50" i="1"/>
  <c r="Z50" i="1" s="1"/>
  <c r="AA50" i="1" s="1"/>
  <c r="U6" i="1"/>
  <c r="M23" i="1"/>
  <c r="Q61" i="1"/>
  <c r="K19" i="1"/>
  <c r="S32" i="1"/>
  <c r="I42" i="1"/>
  <c r="S51" i="1"/>
  <c r="I57" i="1"/>
  <c r="S58" i="1"/>
  <c r="M11" i="1"/>
  <c r="K17" i="1"/>
  <c r="I27" i="1"/>
  <c r="W61" i="1"/>
  <c r="I41" i="1"/>
  <c r="S42" i="1"/>
  <c r="S48" i="1"/>
  <c r="I6" i="1"/>
  <c r="K23" i="1"/>
  <c r="K25" i="1"/>
  <c r="K31" i="1"/>
  <c r="O41" i="1"/>
  <c r="O60" i="1" s="1"/>
  <c r="O61" i="1" s="1"/>
  <c r="Y18" i="1"/>
  <c r="M6" i="1"/>
  <c r="I8" i="1"/>
  <c r="M13" i="1"/>
  <c r="M17" i="1"/>
  <c r="I18" i="1"/>
  <c r="M19" i="1"/>
  <c r="E20" i="1"/>
  <c r="K24" i="1"/>
  <c r="I30" i="1"/>
  <c r="S31" i="1"/>
  <c r="Y41" i="1"/>
  <c r="K42" i="1"/>
  <c r="Z42" i="1" s="1"/>
  <c r="I45" i="1"/>
  <c r="S47" i="1"/>
  <c r="I54" i="1"/>
  <c r="K55" i="1"/>
  <c r="S20" i="1"/>
  <c r="Y17" i="1"/>
  <c r="K18" i="1"/>
  <c r="Y19" i="1"/>
  <c r="M24" i="1"/>
  <c r="K54" i="1"/>
  <c r="I17" i="1"/>
  <c r="M18" i="1"/>
  <c r="I19" i="1"/>
  <c r="I31" i="1"/>
  <c r="Z31" i="1" s="1"/>
  <c r="AA31" i="1" s="1"/>
  <c r="I34" i="1"/>
  <c r="K41" i="1"/>
  <c r="I47" i="1"/>
  <c r="Z47" i="1" s="1"/>
  <c r="AA47" i="1" s="1"/>
  <c r="I53" i="1"/>
  <c r="S54" i="1"/>
  <c r="S9" i="1"/>
  <c r="Y10" i="1"/>
  <c r="Y12" i="1"/>
  <c r="S26" i="1"/>
  <c r="K26" i="1"/>
  <c r="I26" i="1"/>
  <c r="M38" i="1"/>
  <c r="K38" i="1"/>
  <c r="Y38" i="1"/>
  <c r="I38" i="1"/>
  <c r="K6" i="1"/>
  <c r="I7" i="1"/>
  <c r="U7" i="1"/>
  <c r="U16" i="1" s="1"/>
  <c r="U61" i="1" s="1"/>
  <c r="Y8" i="1"/>
  <c r="I9" i="1"/>
  <c r="Y9" i="1"/>
  <c r="I10" i="1"/>
  <c r="I12" i="1"/>
  <c r="I14" i="1"/>
  <c r="M15" i="1"/>
  <c r="K15" i="1"/>
  <c r="Y15" i="1"/>
  <c r="I15" i="1"/>
  <c r="Y26" i="1"/>
  <c r="S38" i="1"/>
  <c r="Z58" i="1"/>
  <c r="AA58" i="1" s="1"/>
  <c r="S7" i="1"/>
  <c r="S33" i="1"/>
  <c r="K33" i="1"/>
  <c r="I33" i="1"/>
  <c r="K7" i="1"/>
  <c r="K9" i="1"/>
  <c r="K11" i="1"/>
  <c r="Y11" i="1"/>
  <c r="K13" i="1"/>
  <c r="Y13" i="1"/>
  <c r="K22" i="1"/>
  <c r="Y22" i="1"/>
  <c r="I22" i="1"/>
  <c r="S22" i="1"/>
  <c r="G22" i="1"/>
  <c r="M37" i="1"/>
  <c r="K37" i="1"/>
  <c r="Y37" i="1"/>
  <c r="I37" i="1"/>
  <c r="M39" i="1"/>
  <c r="K39" i="1"/>
  <c r="Y39" i="1"/>
  <c r="I39" i="1"/>
  <c r="S52" i="1"/>
  <c r="K52" i="1"/>
  <c r="I52" i="1"/>
  <c r="K10" i="1"/>
  <c r="K12" i="1"/>
  <c r="K14" i="1"/>
  <c r="Y14" i="1"/>
  <c r="E28" i="1"/>
  <c r="M21" i="1"/>
  <c r="K21" i="1"/>
  <c r="Y21" i="1"/>
  <c r="I21" i="1"/>
  <c r="M36" i="1"/>
  <c r="K36" i="1"/>
  <c r="E40" i="1"/>
  <c r="Y36" i="1"/>
  <c r="Y40" i="1" s="1"/>
  <c r="I36" i="1"/>
  <c r="S49" i="1"/>
  <c r="K49" i="1"/>
  <c r="Z49" i="1"/>
  <c r="AA49" i="1" s="1"/>
  <c r="I49" i="1"/>
  <c r="C61" i="1"/>
  <c r="Y7" i="1"/>
  <c r="E16" i="1"/>
  <c r="S6" i="1"/>
  <c r="M7" i="1"/>
  <c r="M8" i="1"/>
  <c r="M9" i="1"/>
  <c r="S10" i="1"/>
  <c r="I11" i="1"/>
  <c r="S12" i="1"/>
  <c r="I13" i="1"/>
  <c r="S14" i="1"/>
  <c r="M22" i="1"/>
  <c r="E35" i="1"/>
  <c r="S29" i="1"/>
  <c r="K29" i="1"/>
  <c r="I29" i="1"/>
  <c r="S37" i="1"/>
  <c r="S39" i="1"/>
  <c r="S44" i="1"/>
  <c r="K44" i="1"/>
  <c r="I44" i="1"/>
  <c r="Y52" i="1"/>
  <c r="S56" i="1"/>
  <c r="K56" i="1"/>
  <c r="I56" i="1"/>
  <c r="S23" i="1"/>
  <c r="S24" i="1"/>
  <c r="Y25" i="1"/>
  <c r="K27" i="1"/>
  <c r="K30" i="1"/>
  <c r="Y32" i="1"/>
  <c r="Y35" i="1" s="1"/>
  <c r="K34" i="1"/>
  <c r="Y43" i="1"/>
  <c r="K45" i="1"/>
  <c r="Y48" i="1"/>
  <c r="Y51" i="1"/>
  <c r="K53" i="1"/>
  <c r="Y55" i="1"/>
  <c r="K57" i="1"/>
  <c r="Y59" i="1"/>
  <c r="I23" i="1"/>
  <c r="I24" i="1"/>
  <c r="I25" i="1"/>
  <c r="S27" i="1"/>
  <c r="S30" i="1"/>
  <c r="I32" i="1"/>
  <c r="S34" i="1"/>
  <c r="I43" i="1"/>
  <c r="Z43" i="1" s="1"/>
  <c r="S45" i="1"/>
  <c r="I48" i="1"/>
  <c r="Z48" i="1" s="1"/>
  <c r="I51" i="1"/>
  <c r="S53" i="1"/>
  <c r="I55" i="1"/>
  <c r="S57" i="1"/>
  <c r="I59" i="1"/>
  <c r="Z59" i="1" s="1"/>
  <c r="I20" i="1" l="1"/>
  <c r="Z13" i="1"/>
  <c r="AA13" i="1" s="1"/>
  <c r="Z9" i="1"/>
  <c r="Z21" i="1"/>
  <c r="Z19" i="1"/>
  <c r="AA19" i="1" s="1"/>
  <c r="Z55" i="1"/>
  <c r="Y60" i="1"/>
  <c r="Z44" i="1"/>
  <c r="AA44" i="1" s="1"/>
  <c r="K20" i="1"/>
  <c r="Z11" i="1"/>
  <c r="AA11" i="1" s="1"/>
  <c r="Z39" i="1"/>
  <c r="Z7" i="1"/>
  <c r="AA7" i="1" s="1"/>
  <c r="S60" i="1"/>
  <c r="Z45" i="1"/>
  <c r="AA45" i="1" s="1"/>
  <c r="S28" i="1"/>
  <c r="S40" i="1"/>
  <c r="Z8" i="1"/>
  <c r="AA8" i="1" s="1"/>
  <c r="Y16" i="1"/>
  <c r="Z52" i="1"/>
  <c r="AA52" i="1" s="1"/>
  <c r="Z33" i="1"/>
  <c r="AA33" i="1" s="1"/>
  <c r="Z15" i="1"/>
  <c r="AA15" i="1" s="1"/>
  <c r="Z17" i="1"/>
  <c r="AA42" i="1"/>
  <c r="I35" i="1"/>
  <c r="M16" i="1"/>
  <c r="Y28" i="1"/>
  <c r="Z54" i="1"/>
  <c r="AA54" i="1" s="1"/>
  <c r="M20" i="1"/>
  <c r="Z53" i="1"/>
  <c r="AA53" i="1" s="1"/>
  <c r="K60" i="1"/>
  <c r="Z27" i="1"/>
  <c r="AA27" i="1" s="1"/>
  <c r="Z10" i="1"/>
  <c r="AA10" i="1" s="1"/>
  <c r="Z41" i="1"/>
  <c r="AA41" i="1" s="1"/>
  <c r="Y20" i="1"/>
  <c r="Z57" i="1"/>
  <c r="AA57" i="1" s="1"/>
  <c r="Z18" i="1"/>
  <c r="AA18" i="1" s="1"/>
  <c r="AA9" i="1"/>
  <c r="G28" i="1"/>
  <c r="G61" i="1" s="1"/>
  <c r="Z32" i="1"/>
  <c r="K16" i="1"/>
  <c r="I16" i="1"/>
  <c r="AA48" i="1"/>
  <c r="AA32" i="1"/>
  <c r="Z24" i="1"/>
  <c r="AA24" i="1" s="1"/>
  <c r="Z34" i="1"/>
  <c r="AA34" i="1" s="1"/>
  <c r="Z56" i="1"/>
  <c r="AA56" i="1" s="1"/>
  <c r="K40" i="1"/>
  <c r="I28" i="1"/>
  <c r="M28" i="1"/>
  <c r="Z12" i="1"/>
  <c r="AA12" i="1" s="1"/>
  <c r="AA39" i="1"/>
  <c r="Z37" i="1"/>
  <c r="AA37" i="1" s="1"/>
  <c r="Z22" i="1"/>
  <c r="AA22" i="1" s="1"/>
  <c r="Z38" i="1"/>
  <c r="AA38" i="1" s="1"/>
  <c r="Z26" i="1"/>
  <c r="AA26" i="1" s="1"/>
  <c r="I40" i="1"/>
  <c r="Z36" i="1"/>
  <c r="AA21" i="1"/>
  <c r="AA59" i="1"/>
  <c r="Z30" i="1"/>
  <c r="AA30" i="1" s="1"/>
  <c r="K35" i="1"/>
  <c r="S16" i="1"/>
  <c r="AA55" i="1"/>
  <c r="Z23" i="1"/>
  <c r="AA23" i="1" s="1"/>
  <c r="Z51" i="1"/>
  <c r="S35" i="1"/>
  <c r="AA43" i="1"/>
  <c r="E61" i="1"/>
  <c r="Z29" i="1"/>
  <c r="Z6" i="1"/>
  <c r="AA6" i="1" s="1"/>
  <c r="M40" i="1"/>
  <c r="K28" i="1"/>
  <c r="Z14" i="1"/>
  <c r="AA14" i="1" s="1"/>
  <c r="I60" i="1"/>
  <c r="Z25" i="1"/>
  <c r="AA25" i="1" s="1"/>
  <c r="Z60" i="1" l="1"/>
  <c r="Y61" i="1"/>
  <c r="K61" i="1"/>
  <c r="Z20" i="1"/>
  <c r="S61" i="1"/>
  <c r="AA17" i="1"/>
  <c r="AA20" i="1" s="1"/>
  <c r="Z35" i="1"/>
  <c r="AA51" i="1"/>
  <c r="AA60" i="1" s="1"/>
  <c r="Z40" i="1"/>
  <c r="AA36" i="1"/>
  <c r="AA40" i="1" s="1"/>
  <c r="Z28" i="1"/>
  <c r="I61" i="1"/>
  <c r="Z16" i="1"/>
  <c r="M61" i="1"/>
  <c r="AA29" i="1"/>
  <c r="AA35" i="1" s="1"/>
  <c r="AA16" i="1"/>
  <c r="AA28" i="1"/>
  <c r="AA61" i="1" l="1"/>
  <c r="Z61" i="1"/>
</calcChain>
</file>

<file path=xl/sharedStrings.xml><?xml version="1.0" encoding="utf-8"?>
<sst xmlns="http://schemas.openxmlformats.org/spreadsheetml/2006/main" count="214" uniqueCount="117">
  <si>
    <t>Наименование структурного подразделения</t>
  </si>
  <si>
    <t xml:space="preserve">Наименование                                 должности                                 </t>
  </si>
  <si>
    <t>Количество штатных единиц</t>
  </si>
  <si>
    <t>Оклад (должностной оклад)</t>
  </si>
  <si>
    <t>Всего по должностным окладам</t>
  </si>
  <si>
    <t xml:space="preserve"> Повышающий коэффициент за квалификационную категорию (врачам, медработникам, педработникам)</t>
  </si>
  <si>
    <t>Выплаты компенсационного характера</t>
  </si>
  <si>
    <t>Стимулирующие выплаты</t>
  </si>
  <si>
    <t xml:space="preserve">Районный коэффициент и процентная надбавка за стаж работы на территории Красноярского края, руб. </t>
  </si>
  <si>
    <t xml:space="preserve">Всего в месяц, руб.
</t>
  </si>
  <si>
    <t>в т. ч. персональные выплаты</t>
  </si>
  <si>
    <t>за работу в условиях, отклоняющихся от нормальных</t>
  </si>
  <si>
    <t xml:space="preserve">за работу с вредными и (или) опасными условиями труда </t>
  </si>
  <si>
    <t xml:space="preserve"> за работу в учреждениях, расположенных в ЗАТО (20%), сельской местности (25%)</t>
  </si>
  <si>
    <t>за работу в условиях ненормированного рабочего дня водителям легковых автомобилей и автобусов (25%)</t>
  </si>
  <si>
    <t>молодым специалистам</t>
  </si>
  <si>
    <t xml:space="preserve">за опыт работы в учреждениях </t>
  </si>
  <si>
    <t>за опыт работы в должности руководителя свыше 10 лет (8%)</t>
  </si>
  <si>
    <t>краевая  выплата воспитателям, младшим воспитателям, помощникам воспитателей</t>
  </si>
  <si>
    <t xml:space="preserve"> за уровень квалификации и профессионального мастерства/ за сложность управления учреждением</t>
  </si>
  <si>
    <t>%</t>
  </si>
  <si>
    <t>сумма</t>
  </si>
  <si>
    <t xml:space="preserve"> %</t>
  </si>
  <si>
    <t>сумма, руб.</t>
  </si>
  <si>
    <t>размер руб.</t>
  </si>
  <si>
    <t>Административно-управленческий персонал</t>
  </si>
  <si>
    <t>Директор</t>
  </si>
  <si>
    <t>Главный бухгалтер</t>
  </si>
  <si>
    <t>Юристконсульт 1 категории</t>
  </si>
  <si>
    <t>Ведущий бухгалтер</t>
  </si>
  <si>
    <t>Бухгалтер 1 категории</t>
  </si>
  <si>
    <t>Экономист 1 категории</t>
  </si>
  <si>
    <t>Программист</t>
  </si>
  <si>
    <t>Специалист по закупкам</t>
  </si>
  <si>
    <t xml:space="preserve">Специалист по охране труда </t>
  </si>
  <si>
    <t>Специалист по кадрам</t>
  </si>
  <si>
    <t xml:space="preserve">Итого </t>
  </si>
  <si>
    <t>Медицинское отделение</t>
  </si>
  <si>
    <t>Врач-терапевт</t>
  </si>
  <si>
    <t>Старшая медицинская сестра</t>
  </si>
  <si>
    <t>Медицинская сестра</t>
  </si>
  <si>
    <t>Отделение милосердия</t>
  </si>
  <si>
    <t>Младшая медицинская сестра по уходу за больными</t>
  </si>
  <si>
    <t>Отделение социальной помощи</t>
  </si>
  <si>
    <t>Сестра-хозяйка</t>
  </si>
  <si>
    <t>Парикмахер</t>
  </si>
  <si>
    <t xml:space="preserve">Кастелянша </t>
  </si>
  <si>
    <t>Дежурный по режиму</t>
  </si>
  <si>
    <t>Социально-реабилитационное отделение</t>
  </si>
  <si>
    <t>Инструктор по труду</t>
  </si>
  <si>
    <t>Культорганизатор</t>
  </si>
  <si>
    <t>Специалист по социальной работе</t>
  </si>
  <si>
    <t>Вспомогательный персонал</t>
  </si>
  <si>
    <t>Водитель автомобиля</t>
  </si>
  <si>
    <t>Машинист по стирке и ремонту спецодежды</t>
  </si>
  <si>
    <t>Швея</t>
  </si>
  <si>
    <t>Шеф повар</t>
  </si>
  <si>
    <t>Повар</t>
  </si>
  <si>
    <t>Кухонный работник</t>
  </si>
  <si>
    <t>Мойщик посуды</t>
  </si>
  <si>
    <t>Официант</t>
  </si>
  <si>
    <t>Начальник хоз.отдела</t>
  </si>
  <si>
    <t>Заведующий хозяйством</t>
  </si>
  <si>
    <t>Заведующий складом</t>
  </si>
  <si>
    <t>Слесарь-сантехник</t>
  </si>
  <si>
    <t>Электромонтер по ремонту и обслуживанию электрооборудования</t>
  </si>
  <si>
    <t>Рабочий по комплексному обслуживанию и ремонту зданий</t>
  </si>
  <si>
    <t>Подсобный рабочий</t>
  </si>
  <si>
    <t>Уборщик служебных помещений</t>
  </si>
  <si>
    <t>Дворник</t>
  </si>
  <si>
    <t>Всего:</t>
  </si>
  <si>
    <t>Кожокарь Т.В.</t>
  </si>
  <si>
    <t>Черкасова Е.Г.</t>
  </si>
  <si>
    <t>Губарева В.В.</t>
  </si>
  <si>
    <t>Зарубина Е.Ю.</t>
  </si>
  <si>
    <t>Едвабнова Т.Н.</t>
  </si>
  <si>
    <t>Терещенко Е.А.</t>
  </si>
  <si>
    <t>Доможирская Л.И.</t>
  </si>
  <si>
    <t>Дуйкова А.А.</t>
  </si>
  <si>
    <t>Литвинова М.А.</t>
  </si>
  <si>
    <t>Белявская Е.Н.</t>
  </si>
  <si>
    <t>Степанова Н.С.</t>
  </si>
  <si>
    <t>Фаркова О.А.</t>
  </si>
  <si>
    <t>Хребтова Е.В.</t>
  </si>
  <si>
    <t>Чернова О.В.</t>
  </si>
  <si>
    <t>Шилова Н.А.</t>
  </si>
  <si>
    <t xml:space="preserve">Наумов А.В., Шнайдер В.Ф., Артамонов Г.А., </t>
  </si>
  <si>
    <t>Юхновский А.Н.</t>
  </si>
  <si>
    <t>Посохина Н.А.</t>
  </si>
  <si>
    <t>вакансия</t>
  </si>
  <si>
    <t>Караваева Т.В.</t>
  </si>
  <si>
    <t>Першин С.Ю.</t>
  </si>
  <si>
    <t>Юдин Е.В.</t>
  </si>
  <si>
    <t>Зубкова О.И.</t>
  </si>
  <si>
    <t>Иванова А.Ю.</t>
  </si>
  <si>
    <t>Тимофеева М.Г.</t>
  </si>
  <si>
    <t>Сушильникова Н.И., Заборцева Н.И.</t>
  </si>
  <si>
    <t>Дранишникова Н.Г., Суздалева О.В.</t>
  </si>
  <si>
    <t>Дюрягина Г.Ю.</t>
  </si>
  <si>
    <t>Привалихина С.А.</t>
  </si>
  <si>
    <t>Шалавина С.В.</t>
  </si>
  <si>
    <t>Тимофеев В.И.</t>
  </si>
  <si>
    <t>Фром И.А.</t>
  </si>
  <si>
    <t>Юхновская Т.Х.</t>
  </si>
  <si>
    <t>Капельщикова Е.В., Тунева Е.С.</t>
  </si>
  <si>
    <t>Абросимова Е.А.</t>
  </si>
  <si>
    <t>Буров М.А.</t>
  </si>
  <si>
    <t>Третьяков Е.А.</t>
  </si>
  <si>
    <t xml:space="preserve">Волкова Т.П., Баркова А.Ю., Борисова С.С., Маркова Е.С., </t>
  </si>
  <si>
    <t>Кручинкина Т.И., Черкасова Е.А. Фоминой Е.Л.</t>
  </si>
  <si>
    <t xml:space="preserve">Пикунова Т.Н., Мочалова Т.А. </t>
  </si>
  <si>
    <t>Трибрат Л.Г., Борисова И.А. Трибрат Л.Г.</t>
  </si>
  <si>
    <t>Новикова Л.Г. Тимофеева А.С.</t>
  </si>
  <si>
    <t xml:space="preserve"> Посохова А.Л.</t>
  </si>
  <si>
    <t>Гапеев Д.А.</t>
  </si>
  <si>
    <t>Ф.И.О.</t>
  </si>
  <si>
    <t>Персональный состав работников КГБУ СО "Эвенкийский дом интернат"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</si>
</sst>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7">
    <xf numFmtId="0" fontId="0" fillId="0" borderId="0" xfId="0"/>
    <xf numFmtId="0" fontId="0" fillId="0" borderId="0" xfId="0" applyFill="1"/>
    <xf numFmtId="0" fontId="2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/>
    <xf numFmtId="0" fontId="6" fillId="0" borderId="0" xfId="0" applyFont="1" applyFill="1"/>
    <xf numFmtId="0" fontId="7" fillId="0" borderId="1" xfId="2" applyFont="1" applyFill="1" applyBorder="1" applyAlignment="1">
      <alignment horizontal="left" wrapText="1"/>
    </xf>
    <xf numFmtId="4" fontId="7" fillId="0" borderId="1" xfId="2" applyNumberFormat="1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9" fontId="7" fillId="0" borderId="1" xfId="2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 wrapText="1"/>
    </xf>
    <xf numFmtId="0" fontId="8" fillId="0" borderId="0" xfId="0" applyFont="1" applyFill="1"/>
    <xf numFmtId="0" fontId="3" fillId="0" borderId="1" xfId="1" applyFont="1" applyFill="1" applyBorder="1"/>
    <xf numFmtId="0" fontId="9" fillId="0" borderId="1" xfId="1" applyFont="1" applyFill="1" applyBorder="1" applyAlignment="1">
      <alignment vertical="top" wrapText="1"/>
    </xf>
    <xf numFmtId="4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/>
    <xf numFmtId="0" fontId="9" fillId="0" borderId="0" xfId="1" applyFont="1" applyFill="1" applyBorder="1" applyAlignment="1">
      <alignment horizontal="center" wrapText="1"/>
    </xf>
    <xf numFmtId="4" fontId="10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9" fillId="0" borderId="1" xfId="1" applyFont="1" applyFill="1" applyBorder="1" applyAlignment="1">
      <alignment horizontal="left" wrapText="1"/>
    </xf>
    <xf numFmtId="9" fontId="3" fillId="0" borderId="1" xfId="2" applyNumberFormat="1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3" fontId="2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3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2" fillId="0" borderId="5" xfId="0" applyFont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_Штатное на 01.07.2013 509 №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61"/>
  <sheetViews>
    <sheetView zoomScale="70" zoomScaleNormal="70" workbookViewId="0">
      <selection sqref="A1:D61"/>
    </sheetView>
  </sheetViews>
  <sheetFormatPr defaultRowHeight="12" customHeight="1" x14ac:dyDescent="0.25"/>
  <cols>
    <col min="1" max="1" width="19.140625" style="1" customWidth="1"/>
    <col min="2" max="2" width="25.140625" style="1" customWidth="1"/>
    <col min="3" max="4" width="9.140625" style="1"/>
    <col min="5" max="5" width="13.42578125" style="1" customWidth="1"/>
    <col min="6" max="6" width="7.7109375" style="1" customWidth="1"/>
    <col min="7" max="7" width="10.85546875" style="1" customWidth="1"/>
    <col min="8" max="8" width="9.140625" style="1"/>
    <col min="9" max="9" width="12.85546875" style="1" customWidth="1"/>
    <col min="10" max="10" width="9.140625" style="1"/>
    <col min="11" max="11" width="13.85546875" style="1" customWidth="1"/>
    <col min="12" max="12" width="9.140625" style="1"/>
    <col min="13" max="13" width="11" style="1" customWidth="1"/>
    <col min="14" max="14" width="5.7109375" style="1" customWidth="1"/>
    <col min="15" max="15" width="10.140625" style="1" customWidth="1"/>
    <col min="16" max="17" width="0" style="1" hidden="1" customWidth="1"/>
    <col min="18" max="18" width="9.140625" style="1"/>
    <col min="19" max="19" width="12.140625" style="1" customWidth="1"/>
    <col min="20" max="20" width="5.28515625" style="1" customWidth="1"/>
    <col min="21" max="21" width="11.140625" style="1" customWidth="1"/>
    <col min="22" max="23" width="0" style="1" hidden="1" customWidth="1"/>
    <col min="24" max="24" width="9.140625" style="1"/>
    <col min="25" max="25" width="12.5703125" style="1" customWidth="1"/>
    <col min="26" max="26" width="15.85546875" style="1" customWidth="1"/>
    <col min="27" max="27" width="15.42578125" style="1" customWidth="1"/>
    <col min="28" max="16384" width="9.140625" style="1"/>
  </cols>
  <sheetData>
    <row r="1" spans="1:234" ht="12" customHeight="1" x14ac:dyDescent="0.25">
      <c r="A1" s="43" t="s">
        <v>0</v>
      </c>
      <c r="B1" s="43" t="s">
        <v>1</v>
      </c>
      <c r="C1" s="44" t="s">
        <v>2</v>
      </c>
      <c r="D1" s="45" t="s">
        <v>3</v>
      </c>
      <c r="E1" s="43" t="s">
        <v>4</v>
      </c>
      <c r="F1" s="43" t="s">
        <v>5</v>
      </c>
      <c r="G1" s="43"/>
      <c r="H1" s="39" t="s">
        <v>6</v>
      </c>
      <c r="I1" s="39"/>
      <c r="J1" s="39"/>
      <c r="K1" s="39"/>
      <c r="L1" s="39"/>
      <c r="M1" s="39"/>
      <c r="N1" s="39"/>
      <c r="O1" s="39"/>
      <c r="P1" s="39" t="s">
        <v>7</v>
      </c>
      <c r="Q1" s="39"/>
      <c r="R1" s="39"/>
      <c r="S1" s="39"/>
      <c r="T1" s="39"/>
      <c r="U1" s="39"/>
      <c r="V1" s="39"/>
      <c r="W1" s="39"/>
      <c r="X1" s="39"/>
      <c r="Y1" s="39"/>
      <c r="Z1" s="44" t="s">
        <v>8</v>
      </c>
      <c r="AA1" s="43" t="s">
        <v>9</v>
      </c>
    </row>
    <row r="2" spans="1:234" ht="12" customHeight="1" x14ac:dyDescent="0.25">
      <c r="A2" s="43"/>
      <c r="B2" s="43"/>
      <c r="C2" s="44"/>
      <c r="D2" s="45"/>
      <c r="E2" s="43"/>
      <c r="F2" s="43"/>
      <c r="G2" s="43"/>
      <c r="H2" s="39"/>
      <c r="I2" s="39"/>
      <c r="J2" s="39"/>
      <c r="K2" s="39"/>
      <c r="L2" s="39"/>
      <c r="M2" s="39"/>
      <c r="N2" s="39"/>
      <c r="O2" s="39"/>
      <c r="P2" s="39" t="s">
        <v>10</v>
      </c>
      <c r="Q2" s="39"/>
      <c r="R2" s="39"/>
      <c r="S2" s="39"/>
      <c r="T2" s="39"/>
      <c r="U2" s="39"/>
      <c r="V2" s="39"/>
      <c r="W2" s="39"/>
      <c r="X2" s="39"/>
      <c r="Y2" s="39"/>
      <c r="Z2" s="44"/>
      <c r="AA2" s="43"/>
    </row>
    <row r="3" spans="1:234" ht="12" customHeight="1" x14ac:dyDescent="0.25">
      <c r="A3" s="43"/>
      <c r="B3" s="43"/>
      <c r="C3" s="44"/>
      <c r="D3" s="45"/>
      <c r="E3" s="43"/>
      <c r="F3" s="43"/>
      <c r="G3" s="43"/>
      <c r="H3" s="39" t="s">
        <v>11</v>
      </c>
      <c r="I3" s="39"/>
      <c r="J3" s="39" t="s">
        <v>12</v>
      </c>
      <c r="K3" s="39"/>
      <c r="L3" s="39" t="s">
        <v>13</v>
      </c>
      <c r="M3" s="39"/>
      <c r="N3" s="39" t="s">
        <v>14</v>
      </c>
      <c r="O3" s="39"/>
      <c r="P3" s="42" t="s">
        <v>15</v>
      </c>
      <c r="Q3" s="42"/>
      <c r="R3" s="39" t="s">
        <v>16</v>
      </c>
      <c r="S3" s="39"/>
      <c r="T3" s="39" t="s">
        <v>17</v>
      </c>
      <c r="U3" s="39"/>
      <c r="V3" s="42" t="s">
        <v>18</v>
      </c>
      <c r="W3" s="42"/>
      <c r="X3" s="39" t="s">
        <v>19</v>
      </c>
      <c r="Y3" s="39"/>
      <c r="Z3" s="44"/>
      <c r="AA3" s="43"/>
    </row>
    <row r="4" spans="1:234" ht="12" customHeight="1" x14ac:dyDescent="0.25">
      <c r="A4" s="43"/>
      <c r="B4" s="43"/>
      <c r="C4" s="44"/>
      <c r="D4" s="45"/>
      <c r="E4" s="43"/>
      <c r="F4" s="2" t="s">
        <v>20</v>
      </c>
      <c r="G4" s="2" t="s">
        <v>21</v>
      </c>
      <c r="H4" s="3" t="s">
        <v>22</v>
      </c>
      <c r="I4" s="3" t="s">
        <v>23</v>
      </c>
      <c r="J4" s="3" t="s">
        <v>20</v>
      </c>
      <c r="K4" s="3" t="s">
        <v>21</v>
      </c>
      <c r="L4" s="3" t="s">
        <v>20</v>
      </c>
      <c r="M4" s="3" t="s">
        <v>21</v>
      </c>
      <c r="N4" s="3" t="s">
        <v>22</v>
      </c>
      <c r="O4" s="3" t="s">
        <v>23</v>
      </c>
      <c r="P4" s="3" t="s">
        <v>22</v>
      </c>
      <c r="Q4" s="3" t="s">
        <v>23</v>
      </c>
      <c r="R4" s="3" t="s">
        <v>22</v>
      </c>
      <c r="S4" s="3" t="s">
        <v>23</v>
      </c>
      <c r="T4" s="3" t="s">
        <v>20</v>
      </c>
      <c r="U4" s="3" t="s">
        <v>23</v>
      </c>
      <c r="V4" s="3" t="s">
        <v>24</v>
      </c>
      <c r="W4" s="3" t="s">
        <v>23</v>
      </c>
      <c r="X4" s="3" t="s">
        <v>22</v>
      </c>
      <c r="Y4" s="4" t="s">
        <v>23</v>
      </c>
      <c r="Z4" s="44"/>
      <c r="AA4" s="43"/>
    </row>
    <row r="5" spans="1:234" s="10" customFormat="1" ht="12" customHeight="1" x14ac:dyDescent="0.25">
      <c r="A5" s="5">
        <v>1</v>
      </c>
      <c r="B5" s="5">
        <v>2</v>
      </c>
      <c r="C5" s="5">
        <v>3</v>
      </c>
      <c r="D5" s="6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20</v>
      </c>
      <c r="U5" s="5">
        <v>21</v>
      </c>
      <c r="V5" s="5">
        <v>22</v>
      </c>
      <c r="W5" s="5">
        <v>23</v>
      </c>
      <c r="X5" s="5">
        <v>24</v>
      </c>
      <c r="Y5" s="5">
        <v>25</v>
      </c>
      <c r="Z5" s="5">
        <v>26</v>
      </c>
      <c r="AA5" s="5">
        <v>27</v>
      </c>
      <c r="AB5" s="7"/>
      <c r="AC5" s="7"/>
      <c r="AD5" s="7"/>
      <c r="AE5" s="7"/>
      <c r="AF5" s="7"/>
      <c r="AG5" s="7"/>
      <c r="AH5" s="7"/>
      <c r="AI5" s="8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7"/>
      <c r="BO5" s="7"/>
      <c r="BP5" s="7"/>
      <c r="BQ5" s="7"/>
      <c r="BR5" s="7"/>
      <c r="BS5" s="7"/>
      <c r="BT5" s="7"/>
      <c r="BU5" s="7"/>
      <c r="BV5" s="7"/>
      <c r="BW5" s="7"/>
      <c r="BX5" s="8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8"/>
      <c r="CU5" s="7"/>
      <c r="CV5" s="7"/>
      <c r="CW5" s="7"/>
      <c r="CX5" s="7"/>
      <c r="CY5" s="7"/>
      <c r="CZ5" s="7"/>
      <c r="DA5" s="7"/>
      <c r="DB5" s="7"/>
      <c r="DC5" s="7"/>
      <c r="DD5" s="7"/>
      <c r="DE5" s="8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8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8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8"/>
      <c r="FY5" s="8"/>
      <c r="FZ5" s="8"/>
      <c r="GA5" s="8"/>
      <c r="GB5" s="8"/>
      <c r="GC5" s="8"/>
      <c r="GD5" s="9"/>
      <c r="GE5" s="9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s="18" customFormat="1" ht="12" customHeight="1" x14ac:dyDescent="0.25">
      <c r="A6" s="42" t="s">
        <v>25</v>
      </c>
      <c r="B6" s="11" t="s">
        <v>26</v>
      </c>
      <c r="C6" s="12">
        <v>1</v>
      </c>
      <c r="D6" s="13">
        <v>15638</v>
      </c>
      <c r="E6" s="12">
        <f t="shared" ref="E6:E15" si="0">D6*C6</f>
        <v>15638</v>
      </c>
      <c r="F6" s="12"/>
      <c r="G6" s="12"/>
      <c r="H6" s="14">
        <v>0.15</v>
      </c>
      <c r="I6" s="12">
        <f>E6*H6</f>
        <v>2345.6999999999998</v>
      </c>
      <c r="J6" s="14">
        <v>0.04</v>
      </c>
      <c r="K6" s="12">
        <f>E6*J6</f>
        <v>625.52</v>
      </c>
      <c r="L6" s="14">
        <v>0.25</v>
      </c>
      <c r="M6" s="12">
        <f>E6*L6</f>
        <v>3909.5</v>
      </c>
      <c r="N6" s="12"/>
      <c r="O6" s="13"/>
      <c r="P6" s="12"/>
      <c r="Q6" s="12"/>
      <c r="R6" s="14">
        <v>0.3</v>
      </c>
      <c r="S6" s="12">
        <f>E6*R6</f>
        <v>4691.3999999999996</v>
      </c>
      <c r="T6" s="14"/>
      <c r="U6" s="12">
        <f>E6*T6</f>
        <v>0</v>
      </c>
      <c r="V6" s="14"/>
      <c r="W6" s="12"/>
      <c r="X6" s="14"/>
      <c r="Y6" s="12">
        <f>E6*X6</f>
        <v>0</v>
      </c>
      <c r="Z6" s="12">
        <f>(E6+G6+I6+K6+M6+O6+Q6+S6+U6+W6+Y6)*1.3</f>
        <v>35373.156000000003</v>
      </c>
      <c r="AA6" s="12">
        <f>E6+G6+I6+K6+M6+O6+Q6+S6+U6+W6+Y6+Z6</f>
        <v>62583.276000000005</v>
      </c>
      <c r="AB6" s="15"/>
      <c r="AC6" s="15"/>
      <c r="AD6" s="15"/>
      <c r="AE6" s="15"/>
      <c r="AF6" s="15"/>
      <c r="AG6" s="15"/>
      <c r="AH6" s="15"/>
      <c r="AI6" s="15"/>
      <c r="AJ6" s="15"/>
      <c r="AK6" s="16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6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6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6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6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6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6"/>
      <c r="GA6" s="16"/>
      <c r="GB6" s="16"/>
      <c r="GC6" s="16"/>
      <c r="GD6" s="16"/>
      <c r="GE6" s="16"/>
    </row>
    <row r="7" spans="1:234" s="18" customFormat="1" ht="12" customHeight="1" x14ac:dyDescent="0.25">
      <c r="A7" s="42"/>
      <c r="B7" s="11" t="s">
        <v>27</v>
      </c>
      <c r="C7" s="12">
        <v>1</v>
      </c>
      <c r="D7" s="13">
        <v>12510</v>
      </c>
      <c r="E7" s="12">
        <f t="shared" si="0"/>
        <v>12510</v>
      </c>
      <c r="F7" s="12"/>
      <c r="G7" s="12"/>
      <c r="H7" s="14">
        <v>0.15</v>
      </c>
      <c r="I7" s="12">
        <f t="shared" ref="I7:I15" si="1">E7*H7</f>
        <v>1876.5</v>
      </c>
      <c r="J7" s="14">
        <v>0.04</v>
      </c>
      <c r="K7" s="12">
        <f>E7*J7</f>
        <v>500.40000000000003</v>
      </c>
      <c r="L7" s="14">
        <v>0.25</v>
      </c>
      <c r="M7" s="12">
        <f t="shared" ref="M7:M15" si="2">E7*L7</f>
        <v>3127.5</v>
      </c>
      <c r="N7" s="12"/>
      <c r="O7" s="12"/>
      <c r="P7" s="12"/>
      <c r="Q7" s="12"/>
      <c r="R7" s="14">
        <v>0.3</v>
      </c>
      <c r="S7" s="12">
        <f t="shared" ref="S7:S15" si="3">E7*R7</f>
        <v>3753</v>
      </c>
      <c r="T7" s="14">
        <v>0.08</v>
      </c>
      <c r="U7" s="12">
        <f>E7*T7</f>
        <v>1000.8000000000001</v>
      </c>
      <c r="V7" s="14"/>
      <c r="W7" s="12"/>
      <c r="X7" s="14">
        <v>0.15</v>
      </c>
      <c r="Y7" s="12">
        <f>E7*X7</f>
        <v>1876.5</v>
      </c>
      <c r="Z7" s="12">
        <f t="shared" ref="Z7:Z15" si="4">(E7+G7+I7+K7+M7+O7+Q7+S7+U7+W7+Y7)*1.3</f>
        <v>32038.11</v>
      </c>
      <c r="AA7" s="12">
        <f t="shared" ref="AA7:AA15" si="5">E7+G7+I7+K7+M7+O7+Q7+S7+U7+W7+Y7+Z7</f>
        <v>56682.81</v>
      </c>
      <c r="AB7" s="15"/>
      <c r="AC7" s="15"/>
      <c r="AD7" s="15"/>
      <c r="AE7" s="15"/>
      <c r="AF7" s="15"/>
      <c r="AG7" s="15"/>
      <c r="AH7" s="15"/>
      <c r="AI7" s="15"/>
      <c r="AJ7" s="15"/>
      <c r="AK7" s="16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6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6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6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6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6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6"/>
      <c r="GA7" s="16"/>
      <c r="GB7" s="16"/>
      <c r="GC7" s="16"/>
      <c r="GD7" s="16"/>
      <c r="GE7" s="16"/>
    </row>
    <row r="8" spans="1:234" s="18" customFormat="1" ht="12" customHeight="1" x14ac:dyDescent="0.25">
      <c r="A8" s="42"/>
      <c r="B8" s="11" t="s">
        <v>28</v>
      </c>
      <c r="C8" s="12">
        <v>0.5</v>
      </c>
      <c r="D8" s="13">
        <v>5608</v>
      </c>
      <c r="E8" s="12">
        <f t="shared" si="0"/>
        <v>2804</v>
      </c>
      <c r="F8" s="12"/>
      <c r="G8" s="12"/>
      <c r="H8" s="14">
        <v>0.15</v>
      </c>
      <c r="I8" s="12">
        <f t="shared" si="1"/>
        <v>420.59999999999997</v>
      </c>
      <c r="J8" s="14"/>
      <c r="K8" s="12"/>
      <c r="L8" s="14">
        <v>0.25</v>
      </c>
      <c r="M8" s="12">
        <f t="shared" si="2"/>
        <v>701</v>
      </c>
      <c r="N8" s="12"/>
      <c r="O8" s="12"/>
      <c r="P8" s="12"/>
      <c r="Q8" s="12"/>
      <c r="R8" s="14"/>
      <c r="S8" s="12">
        <f t="shared" si="3"/>
        <v>0</v>
      </c>
      <c r="T8" s="14"/>
      <c r="U8" s="12"/>
      <c r="V8" s="14"/>
      <c r="W8" s="12"/>
      <c r="X8" s="14">
        <v>1.5</v>
      </c>
      <c r="Y8" s="12">
        <f t="shared" ref="Y8:Y15" si="6">E8*X8</f>
        <v>4206</v>
      </c>
      <c r="Z8" s="12">
        <f t="shared" si="4"/>
        <v>10571.08</v>
      </c>
      <c r="AA8" s="12">
        <f t="shared" si="5"/>
        <v>18702.68</v>
      </c>
      <c r="AB8" s="15"/>
      <c r="AC8" s="15"/>
      <c r="AD8" s="15"/>
      <c r="AE8" s="15"/>
      <c r="AF8" s="15"/>
      <c r="AG8" s="15"/>
      <c r="AH8" s="15"/>
      <c r="AI8" s="15"/>
      <c r="AJ8" s="15"/>
      <c r="AK8" s="16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6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6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6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6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6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6"/>
      <c r="GA8" s="16"/>
      <c r="GB8" s="16"/>
      <c r="GC8" s="16"/>
      <c r="GD8" s="16"/>
      <c r="GE8" s="16"/>
    </row>
    <row r="9" spans="1:234" s="18" customFormat="1" ht="12" customHeight="1" x14ac:dyDescent="0.25">
      <c r="A9" s="42"/>
      <c r="B9" s="19" t="s">
        <v>29</v>
      </c>
      <c r="C9" s="12">
        <v>1</v>
      </c>
      <c r="D9" s="13">
        <v>6742</v>
      </c>
      <c r="E9" s="12">
        <f t="shared" si="0"/>
        <v>6742</v>
      </c>
      <c r="F9" s="12"/>
      <c r="G9" s="12"/>
      <c r="H9" s="14">
        <v>0.15</v>
      </c>
      <c r="I9" s="12">
        <f t="shared" si="1"/>
        <v>1011.3</v>
      </c>
      <c r="J9" s="14">
        <v>0.04</v>
      </c>
      <c r="K9" s="12">
        <f t="shared" ref="K9:K43" si="7">E9*J9</f>
        <v>269.68</v>
      </c>
      <c r="L9" s="14">
        <v>0.25</v>
      </c>
      <c r="M9" s="12">
        <f t="shared" si="2"/>
        <v>1685.5</v>
      </c>
      <c r="N9" s="12"/>
      <c r="O9" s="12"/>
      <c r="P9" s="12"/>
      <c r="Q9" s="12"/>
      <c r="R9" s="14">
        <v>0.2</v>
      </c>
      <c r="S9" s="12">
        <f t="shared" si="3"/>
        <v>1348.4</v>
      </c>
      <c r="T9" s="14"/>
      <c r="U9" s="12"/>
      <c r="V9" s="14"/>
      <c r="W9" s="12"/>
      <c r="X9" s="14">
        <v>1.5</v>
      </c>
      <c r="Y9" s="12">
        <f t="shared" si="6"/>
        <v>10113</v>
      </c>
      <c r="Z9" s="12">
        <f t="shared" si="4"/>
        <v>27520.843999999997</v>
      </c>
      <c r="AA9" s="12">
        <f t="shared" si="5"/>
        <v>48690.723999999995</v>
      </c>
      <c r="AB9" s="15"/>
      <c r="AC9" s="15"/>
      <c r="AD9" s="15"/>
      <c r="AE9" s="15"/>
      <c r="AF9" s="15"/>
      <c r="AG9" s="15"/>
      <c r="AH9" s="15"/>
      <c r="AI9" s="15"/>
      <c r="AJ9" s="15"/>
      <c r="AK9" s="16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6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6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6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6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6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6"/>
      <c r="GA9" s="16"/>
      <c r="GB9" s="16"/>
      <c r="GC9" s="16"/>
      <c r="GD9" s="16"/>
      <c r="GE9" s="16"/>
    </row>
    <row r="10" spans="1:234" s="18" customFormat="1" ht="12" customHeight="1" x14ac:dyDescent="0.25">
      <c r="A10" s="42"/>
      <c r="B10" s="19" t="s">
        <v>30</v>
      </c>
      <c r="C10" s="12">
        <v>1</v>
      </c>
      <c r="D10" s="13">
        <v>5608</v>
      </c>
      <c r="E10" s="12">
        <f t="shared" si="0"/>
        <v>5608</v>
      </c>
      <c r="F10" s="12"/>
      <c r="G10" s="12"/>
      <c r="H10" s="14">
        <v>0.15</v>
      </c>
      <c r="I10" s="12">
        <f t="shared" si="1"/>
        <v>841.19999999999993</v>
      </c>
      <c r="J10" s="14">
        <v>0.04</v>
      </c>
      <c r="K10" s="12">
        <f t="shared" si="7"/>
        <v>224.32</v>
      </c>
      <c r="L10" s="14">
        <v>0.25</v>
      </c>
      <c r="M10" s="12">
        <f t="shared" si="2"/>
        <v>1402</v>
      </c>
      <c r="N10" s="12"/>
      <c r="O10" s="12"/>
      <c r="P10" s="12"/>
      <c r="Q10" s="12"/>
      <c r="R10" s="38">
        <v>0</v>
      </c>
      <c r="S10" s="12">
        <f t="shared" si="3"/>
        <v>0</v>
      </c>
      <c r="T10" s="14"/>
      <c r="U10" s="12"/>
      <c r="V10" s="14"/>
      <c r="W10" s="12"/>
      <c r="X10" s="14">
        <v>1.5</v>
      </c>
      <c r="Y10" s="12">
        <f t="shared" si="6"/>
        <v>8412</v>
      </c>
      <c r="Z10" s="12">
        <f t="shared" si="4"/>
        <v>21433.776000000002</v>
      </c>
      <c r="AA10" s="12">
        <f t="shared" si="5"/>
        <v>37921.296000000002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6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6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6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6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6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6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6"/>
      <c r="GA10" s="16"/>
      <c r="GB10" s="16"/>
      <c r="GC10" s="16"/>
      <c r="GD10" s="16"/>
      <c r="GE10" s="16"/>
    </row>
    <row r="11" spans="1:234" s="18" customFormat="1" ht="12" customHeight="1" x14ac:dyDescent="0.25">
      <c r="A11" s="42"/>
      <c r="B11" s="11" t="s">
        <v>31</v>
      </c>
      <c r="C11" s="12">
        <v>1</v>
      </c>
      <c r="D11" s="13">
        <v>5608</v>
      </c>
      <c r="E11" s="12">
        <f t="shared" si="0"/>
        <v>5608</v>
      </c>
      <c r="F11" s="12"/>
      <c r="G11" s="12"/>
      <c r="H11" s="14">
        <v>0.15</v>
      </c>
      <c r="I11" s="12">
        <f t="shared" si="1"/>
        <v>841.19999999999993</v>
      </c>
      <c r="J11" s="14">
        <v>0.04</v>
      </c>
      <c r="K11" s="12">
        <f t="shared" si="7"/>
        <v>224.32</v>
      </c>
      <c r="L11" s="14">
        <v>0.25</v>
      </c>
      <c r="M11" s="12">
        <f t="shared" si="2"/>
        <v>1402</v>
      </c>
      <c r="N11" s="12"/>
      <c r="O11" s="12"/>
      <c r="P11" s="12"/>
      <c r="Q11" s="12"/>
      <c r="R11" s="14">
        <v>0.2</v>
      </c>
      <c r="S11" s="12">
        <f t="shared" si="3"/>
        <v>1121.6000000000001</v>
      </c>
      <c r="T11" s="12"/>
      <c r="U11" s="12"/>
      <c r="V11" s="14"/>
      <c r="W11" s="12"/>
      <c r="X11" s="14">
        <v>1.5</v>
      </c>
      <c r="Y11" s="12">
        <f t="shared" si="6"/>
        <v>8412</v>
      </c>
      <c r="Z11" s="12">
        <f t="shared" si="4"/>
        <v>22891.856</v>
      </c>
      <c r="AA11" s="12">
        <f t="shared" si="5"/>
        <v>40500.975999999995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6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6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6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6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6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6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6"/>
      <c r="GA11" s="16"/>
      <c r="GB11" s="16"/>
      <c r="GC11" s="16"/>
      <c r="GD11" s="16"/>
      <c r="GE11" s="16"/>
    </row>
    <row r="12" spans="1:234" s="10" customFormat="1" ht="12" customHeight="1" x14ac:dyDescent="0.25">
      <c r="A12" s="42"/>
      <c r="B12" s="11" t="s">
        <v>32</v>
      </c>
      <c r="C12" s="12">
        <v>0.5</v>
      </c>
      <c r="D12" s="13">
        <v>4650</v>
      </c>
      <c r="E12" s="12">
        <f t="shared" si="0"/>
        <v>2325</v>
      </c>
      <c r="F12" s="12"/>
      <c r="G12" s="12"/>
      <c r="H12" s="14">
        <v>0.15</v>
      </c>
      <c r="I12" s="12">
        <f t="shared" si="1"/>
        <v>348.75</v>
      </c>
      <c r="J12" s="14"/>
      <c r="K12" s="12">
        <f t="shared" si="7"/>
        <v>0</v>
      </c>
      <c r="L12" s="14">
        <v>0.25</v>
      </c>
      <c r="M12" s="12">
        <f t="shared" si="2"/>
        <v>581.25</v>
      </c>
      <c r="N12" s="12"/>
      <c r="O12" s="12"/>
      <c r="P12" s="12"/>
      <c r="Q12" s="12"/>
      <c r="R12" s="14"/>
      <c r="S12" s="12">
        <f t="shared" si="3"/>
        <v>0</v>
      </c>
      <c r="T12" s="12"/>
      <c r="U12" s="12"/>
      <c r="V12" s="14"/>
      <c r="W12" s="12"/>
      <c r="X12" s="14">
        <v>1.5</v>
      </c>
      <c r="Y12" s="12">
        <f t="shared" si="6"/>
        <v>3487.5</v>
      </c>
      <c r="Z12" s="12">
        <f t="shared" si="4"/>
        <v>8765.25</v>
      </c>
      <c r="AA12" s="12">
        <f t="shared" si="5"/>
        <v>15507.75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6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6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6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6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6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6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6"/>
      <c r="GA12" s="16"/>
      <c r="GB12" s="16"/>
      <c r="GC12" s="16"/>
      <c r="GD12" s="16"/>
      <c r="GE12" s="16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</row>
    <row r="13" spans="1:234" s="18" customFormat="1" ht="12" customHeight="1" x14ac:dyDescent="0.25">
      <c r="A13" s="42"/>
      <c r="B13" s="11" t="s">
        <v>33</v>
      </c>
      <c r="C13" s="12">
        <v>0.5</v>
      </c>
      <c r="D13" s="13">
        <v>4650</v>
      </c>
      <c r="E13" s="12">
        <f t="shared" si="0"/>
        <v>2325</v>
      </c>
      <c r="F13" s="12"/>
      <c r="G13" s="12"/>
      <c r="H13" s="14">
        <v>0.15</v>
      </c>
      <c r="I13" s="12">
        <f t="shared" si="1"/>
        <v>348.75</v>
      </c>
      <c r="J13" s="14"/>
      <c r="K13" s="12">
        <f t="shared" si="7"/>
        <v>0</v>
      </c>
      <c r="L13" s="14">
        <v>0.25</v>
      </c>
      <c r="M13" s="12">
        <f t="shared" si="2"/>
        <v>581.25</v>
      </c>
      <c r="N13" s="12"/>
      <c r="O13" s="12"/>
      <c r="P13" s="12"/>
      <c r="Q13" s="12"/>
      <c r="R13" s="38">
        <v>0.2</v>
      </c>
      <c r="S13" s="12">
        <f t="shared" si="3"/>
        <v>465</v>
      </c>
      <c r="T13" s="12"/>
      <c r="U13" s="12"/>
      <c r="V13" s="14"/>
      <c r="W13" s="12"/>
      <c r="X13" s="36">
        <v>1.5</v>
      </c>
      <c r="Y13" s="12">
        <f t="shared" si="6"/>
        <v>3487.5</v>
      </c>
      <c r="Z13" s="12">
        <f t="shared" si="4"/>
        <v>9369.75</v>
      </c>
      <c r="AA13" s="12">
        <f t="shared" si="5"/>
        <v>16577.25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6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6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6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6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6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6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6"/>
      <c r="GA13" s="16"/>
      <c r="GB13" s="16"/>
      <c r="GC13" s="16"/>
      <c r="GD13" s="16"/>
      <c r="GE13" s="16"/>
    </row>
    <row r="14" spans="1:234" s="18" customFormat="1" ht="12" customHeight="1" x14ac:dyDescent="0.25">
      <c r="A14" s="42"/>
      <c r="B14" s="11" t="s">
        <v>34</v>
      </c>
      <c r="C14" s="12">
        <v>1</v>
      </c>
      <c r="D14" s="13">
        <v>4650</v>
      </c>
      <c r="E14" s="12">
        <f t="shared" si="0"/>
        <v>4650</v>
      </c>
      <c r="F14" s="12"/>
      <c r="G14" s="12"/>
      <c r="H14" s="14">
        <v>0.15</v>
      </c>
      <c r="I14" s="12">
        <f t="shared" si="1"/>
        <v>697.5</v>
      </c>
      <c r="J14" s="14">
        <v>0.04</v>
      </c>
      <c r="K14" s="12">
        <f t="shared" si="7"/>
        <v>186</v>
      </c>
      <c r="L14" s="14">
        <v>0.25</v>
      </c>
      <c r="M14" s="12">
        <f t="shared" si="2"/>
        <v>1162.5</v>
      </c>
      <c r="N14" s="12"/>
      <c r="O14" s="12"/>
      <c r="P14" s="12"/>
      <c r="Q14" s="12"/>
      <c r="R14" s="14">
        <v>0.3</v>
      </c>
      <c r="S14" s="12">
        <f t="shared" si="3"/>
        <v>1395</v>
      </c>
      <c r="T14" s="12"/>
      <c r="U14" s="12"/>
      <c r="V14" s="14"/>
      <c r="W14" s="12"/>
      <c r="X14" s="36">
        <v>1.5</v>
      </c>
      <c r="Y14" s="12">
        <f t="shared" si="6"/>
        <v>6975</v>
      </c>
      <c r="Z14" s="12">
        <f t="shared" si="4"/>
        <v>19585.8</v>
      </c>
      <c r="AA14" s="12">
        <f t="shared" si="5"/>
        <v>34651.800000000003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6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6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6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6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6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6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6"/>
      <c r="GA14" s="16"/>
      <c r="GB14" s="16"/>
      <c r="GC14" s="16"/>
      <c r="GD14" s="16"/>
      <c r="GE14" s="16"/>
    </row>
    <row r="15" spans="1:234" s="18" customFormat="1" ht="12" customHeight="1" x14ac:dyDescent="0.25">
      <c r="A15" s="42"/>
      <c r="B15" s="11" t="s">
        <v>35</v>
      </c>
      <c r="C15" s="12">
        <v>1</v>
      </c>
      <c r="D15" s="13">
        <v>4650</v>
      </c>
      <c r="E15" s="12">
        <f t="shared" si="0"/>
        <v>4650</v>
      </c>
      <c r="F15" s="12"/>
      <c r="G15" s="12"/>
      <c r="H15" s="14">
        <v>0.15</v>
      </c>
      <c r="I15" s="12">
        <f t="shared" si="1"/>
        <v>697.5</v>
      </c>
      <c r="J15" s="14">
        <v>0.04</v>
      </c>
      <c r="K15" s="12">
        <f t="shared" si="7"/>
        <v>186</v>
      </c>
      <c r="L15" s="14">
        <v>0.25</v>
      </c>
      <c r="M15" s="12">
        <f t="shared" si="2"/>
        <v>1162.5</v>
      </c>
      <c r="N15" s="12"/>
      <c r="O15" s="12"/>
      <c r="P15" s="12"/>
      <c r="Q15" s="12"/>
      <c r="R15" s="14">
        <v>0.3</v>
      </c>
      <c r="S15" s="12">
        <f t="shared" si="3"/>
        <v>1395</v>
      </c>
      <c r="T15" s="12"/>
      <c r="U15" s="12"/>
      <c r="V15" s="14"/>
      <c r="W15" s="12"/>
      <c r="X15" s="36">
        <v>1.5</v>
      </c>
      <c r="Y15" s="12">
        <f t="shared" si="6"/>
        <v>6975</v>
      </c>
      <c r="Z15" s="12">
        <f t="shared" si="4"/>
        <v>19585.8</v>
      </c>
      <c r="AA15" s="12">
        <f t="shared" si="5"/>
        <v>34651.800000000003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6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6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6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6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6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6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6"/>
      <c r="GA15" s="16"/>
      <c r="GB15" s="16"/>
      <c r="GC15" s="16"/>
      <c r="GD15" s="16"/>
      <c r="GE15" s="16"/>
    </row>
    <row r="16" spans="1:234" s="18" customFormat="1" ht="12" customHeight="1" x14ac:dyDescent="0.25">
      <c r="A16" s="20" t="s">
        <v>36</v>
      </c>
      <c r="B16" s="20"/>
      <c r="C16" s="21">
        <f>SUM(C6:C15)</f>
        <v>8.5</v>
      </c>
      <c r="D16" s="22">
        <f>SUM(D6:D15)</f>
        <v>70314</v>
      </c>
      <c r="E16" s="21">
        <f t="shared" ref="E16:AA16" si="8">SUM(E6:E15)</f>
        <v>62860</v>
      </c>
      <c r="F16" s="21"/>
      <c r="G16" s="21">
        <f t="shared" si="8"/>
        <v>0</v>
      </c>
      <c r="H16" s="21"/>
      <c r="I16" s="21">
        <f t="shared" si="8"/>
        <v>9429</v>
      </c>
      <c r="J16" s="21"/>
      <c r="K16" s="21">
        <f t="shared" si="8"/>
        <v>2216.2399999999998</v>
      </c>
      <c r="L16" s="21"/>
      <c r="M16" s="21">
        <f t="shared" si="8"/>
        <v>15715</v>
      </c>
      <c r="N16" s="21"/>
      <c r="O16" s="21">
        <f t="shared" si="8"/>
        <v>0</v>
      </c>
      <c r="P16" s="21"/>
      <c r="Q16" s="21">
        <f t="shared" si="8"/>
        <v>0</v>
      </c>
      <c r="R16" s="21"/>
      <c r="S16" s="21">
        <f t="shared" si="8"/>
        <v>14169.4</v>
      </c>
      <c r="T16" s="21"/>
      <c r="U16" s="21">
        <f t="shared" si="8"/>
        <v>1000.8000000000001</v>
      </c>
      <c r="V16" s="21"/>
      <c r="W16" s="21">
        <f t="shared" si="8"/>
        <v>0</v>
      </c>
      <c r="X16" s="21"/>
      <c r="Y16" s="21">
        <f t="shared" si="8"/>
        <v>53944.5</v>
      </c>
      <c r="Z16" s="21">
        <f t="shared" si="8"/>
        <v>207135.42199999996</v>
      </c>
      <c r="AA16" s="21">
        <f t="shared" si="8"/>
        <v>366470.36199999996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4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4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4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4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4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4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4"/>
      <c r="GA16" s="24"/>
      <c r="GB16" s="24"/>
      <c r="GC16" s="24"/>
      <c r="GD16" s="24"/>
      <c r="GE16" s="24"/>
    </row>
    <row r="17" spans="1:234" s="18" customFormat="1" ht="12" customHeight="1" x14ac:dyDescent="0.25">
      <c r="A17" s="42" t="s">
        <v>37</v>
      </c>
      <c r="B17" s="11" t="s">
        <v>38</v>
      </c>
      <c r="C17" s="12">
        <v>1</v>
      </c>
      <c r="D17" s="13">
        <v>8017</v>
      </c>
      <c r="E17" s="12">
        <f>D17*C17</f>
        <v>8017</v>
      </c>
      <c r="F17" s="12"/>
      <c r="G17" s="12"/>
      <c r="H17" s="14">
        <v>0.15</v>
      </c>
      <c r="I17" s="12">
        <f>E17*H17</f>
        <v>1202.55</v>
      </c>
      <c r="J17" s="14">
        <v>0.04</v>
      </c>
      <c r="K17" s="12">
        <f t="shared" si="7"/>
        <v>320.68</v>
      </c>
      <c r="L17" s="14">
        <v>0.25</v>
      </c>
      <c r="M17" s="12">
        <f>E17*L17</f>
        <v>2004.25</v>
      </c>
      <c r="N17" s="26"/>
      <c r="O17" s="12"/>
      <c r="P17" s="26"/>
      <c r="Q17" s="12"/>
      <c r="R17" s="14">
        <v>0.6</v>
      </c>
      <c r="S17" s="12">
        <f>E17*R17</f>
        <v>4810.2</v>
      </c>
      <c r="T17" s="26"/>
      <c r="U17" s="26"/>
      <c r="V17" s="14"/>
      <c r="W17" s="12"/>
      <c r="X17" s="14">
        <v>1.5</v>
      </c>
      <c r="Y17" s="12">
        <f>E17*X17</f>
        <v>12025.5</v>
      </c>
      <c r="Z17" s="12">
        <f t="shared" ref="Z17:Z19" si="9">(E17+G17+I17+K17+M17+O17+Q17+S17+U17+W17+Y17)*1.3</f>
        <v>36894.234000000004</v>
      </c>
      <c r="AA17" s="12">
        <f t="shared" ref="AA17:AA19" si="10">E17+G17+I17+K17+M17+O17+Q17+S17+U17+W17+Y17+Z17</f>
        <v>65274.414000000004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4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4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4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4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4"/>
      <c r="GA17" s="24"/>
      <c r="GB17" s="24"/>
      <c r="GC17" s="24"/>
      <c r="GD17" s="24"/>
      <c r="GE17" s="24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</row>
    <row r="18" spans="1:234" s="18" customFormat="1" ht="12" customHeight="1" x14ac:dyDescent="0.25">
      <c r="A18" s="42"/>
      <c r="B18" s="11" t="s">
        <v>39</v>
      </c>
      <c r="C18" s="12">
        <v>1</v>
      </c>
      <c r="D18" s="13">
        <v>6742</v>
      </c>
      <c r="E18" s="12">
        <f>D18*C18</f>
        <v>6742</v>
      </c>
      <c r="F18" s="12"/>
      <c r="G18" s="12"/>
      <c r="H18" s="14">
        <v>0.15</v>
      </c>
      <c r="I18" s="12">
        <f t="shared" ref="I18:I19" si="11">E18*H18</f>
        <v>1011.3</v>
      </c>
      <c r="J18" s="14">
        <v>0.04</v>
      </c>
      <c r="K18" s="12">
        <f t="shared" si="7"/>
        <v>269.68</v>
      </c>
      <c r="L18" s="14">
        <v>0.25</v>
      </c>
      <c r="M18" s="12">
        <f t="shared" ref="M18:M19" si="12">E18*L18</f>
        <v>1685.5</v>
      </c>
      <c r="N18" s="26"/>
      <c r="O18" s="12"/>
      <c r="P18" s="26"/>
      <c r="Q18" s="12"/>
      <c r="R18" s="38">
        <v>0.6</v>
      </c>
      <c r="S18" s="12">
        <f t="shared" ref="S18:S19" si="13">E18*R18</f>
        <v>4045.2</v>
      </c>
      <c r="T18" s="26"/>
      <c r="U18" s="26"/>
      <c r="V18" s="14"/>
      <c r="W18" s="12"/>
      <c r="X18" s="14">
        <v>1.5</v>
      </c>
      <c r="Y18" s="12">
        <f t="shared" ref="Y18:Y19" si="14">E18*X18</f>
        <v>10113</v>
      </c>
      <c r="Z18" s="12">
        <f t="shared" si="9"/>
        <v>31026.684000000001</v>
      </c>
      <c r="AA18" s="12">
        <f t="shared" si="10"/>
        <v>54893.364000000001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4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4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4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4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4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4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4"/>
      <c r="GA18" s="24"/>
      <c r="GB18" s="24"/>
      <c r="GC18" s="24"/>
      <c r="GD18" s="24"/>
      <c r="GE18" s="24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</row>
    <row r="19" spans="1:234" s="10" customFormat="1" ht="12" customHeight="1" x14ac:dyDescent="0.25">
      <c r="A19" s="42"/>
      <c r="B19" s="11" t="s">
        <v>40</v>
      </c>
      <c r="C19" s="12">
        <v>1</v>
      </c>
      <c r="D19" s="13">
        <v>5539</v>
      </c>
      <c r="E19" s="12">
        <f>D19*C19</f>
        <v>5539</v>
      </c>
      <c r="F19" s="12"/>
      <c r="G19" s="12"/>
      <c r="H19" s="14">
        <v>0.15</v>
      </c>
      <c r="I19" s="12">
        <f t="shared" si="11"/>
        <v>830.85</v>
      </c>
      <c r="J19" s="14">
        <v>0.04</v>
      </c>
      <c r="K19" s="12">
        <f t="shared" si="7"/>
        <v>221.56</v>
      </c>
      <c r="L19" s="14">
        <v>0.25</v>
      </c>
      <c r="M19" s="12">
        <f t="shared" si="12"/>
        <v>1384.75</v>
      </c>
      <c r="N19" s="26"/>
      <c r="O19" s="12"/>
      <c r="P19" s="26"/>
      <c r="Q19" s="12"/>
      <c r="R19" s="14">
        <v>0.45</v>
      </c>
      <c r="S19" s="12">
        <f t="shared" si="13"/>
        <v>2492.5500000000002</v>
      </c>
      <c r="T19" s="26"/>
      <c r="U19" s="26"/>
      <c r="V19" s="14"/>
      <c r="W19" s="12"/>
      <c r="X19" s="14">
        <v>1.5</v>
      </c>
      <c r="Y19" s="12">
        <f t="shared" si="14"/>
        <v>8308.5</v>
      </c>
      <c r="Z19" s="12">
        <f t="shared" si="9"/>
        <v>24410.373</v>
      </c>
      <c r="AA19" s="12">
        <f t="shared" si="10"/>
        <v>43187.582999999999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6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6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6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6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6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6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6"/>
      <c r="GA19" s="16"/>
      <c r="GB19" s="16"/>
      <c r="GC19" s="16"/>
      <c r="GD19" s="16"/>
      <c r="GE19" s="16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</row>
    <row r="20" spans="1:234" s="18" customFormat="1" ht="12" customHeight="1" x14ac:dyDescent="0.25">
      <c r="A20" s="41" t="s">
        <v>36</v>
      </c>
      <c r="B20" s="41"/>
      <c r="C20" s="21">
        <f>SUM(C17:C19)</f>
        <v>3</v>
      </c>
      <c r="D20" s="22">
        <v>0</v>
      </c>
      <c r="E20" s="21">
        <f>SUM(E17:E19)</f>
        <v>20298</v>
      </c>
      <c r="F20" s="21"/>
      <c r="G20" s="21">
        <f>SUM(G17:G19)</f>
        <v>0</v>
      </c>
      <c r="H20" s="21"/>
      <c r="I20" s="21">
        <f>SUM(I17:I19)</f>
        <v>3044.7</v>
      </c>
      <c r="J20" s="21"/>
      <c r="K20" s="21">
        <f>SUM(K17:K19)</f>
        <v>811.92000000000007</v>
      </c>
      <c r="L20" s="21"/>
      <c r="M20" s="21">
        <f>SUM(M17:M19)</f>
        <v>5074.5</v>
      </c>
      <c r="N20" s="21"/>
      <c r="O20" s="21">
        <f>SUM(O17:O19)</f>
        <v>0</v>
      </c>
      <c r="P20" s="21"/>
      <c r="Q20" s="21">
        <f>SUM(Q17:Q19)</f>
        <v>0</v>
      </c>
      <c r="R20" s="21"/>
      <c r="S20" s="21">
        <f>SUM(S17:S19)</f>
        <v>11347.95</v>
      </c>
      <c r="T20" s="21"/>
      <c r="U20" s="21">
        <f>SUM(U17:U19)</f>
        <v>0</v>
      </c>
      <c r="V20" s="21"/>
      <c r="W20" s="21">
        <f>SUM(W17:W19)</f>
        <v>0</v>
      </c>
      <c r="X20" s="21"/>
      <c r="Y20" s="21">
        <f>SUM(Y17:Y19)</f>
        <v>30447</v>
      </c>
      <c r="Z20" s="21">
        <f>SUM(Z17:Z19)</f>
        <v>92331.290999999997</v>
      </c>
      <c r="AA20" s="21">
        <f>SUM(AA17:AA19)</f>
        <v>163355.361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4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4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4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4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4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4"/>
      <c r="GA20" s="24"/>
      <c r="GB20" s="24"/>
      <c r="GC20" s="24"/>
      <c r="GD20" s="24"/>
      <c r="GE20" s="24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</row>
    <row r="21" spans="1:234" s="18" customFormat="1" ht="12" customHeight="1" x14ac:dyDescent="0.25">
      <c r="A21" s="39" t="s">
        <v>41</v>
      </c>
      <c r="B21" s="11" t="s">
        <v>40</v>
      </c>
      <c r="C21" s="12">
        <v>1</v>
      </c>
      <c r="D21" s="13">
        <v>5539</v>
      </c>
      <c r="E21" s="12">
        <f t="shared" ref="E21:E27" si="15">D21*C21</f>
        <v>5539</v>
      </c>
      <c r="F21" s="12"/>
      <c r="G21" s="12"/>
      <c r="H21" s="14">
        <v>0.25</v>
      </c>
      <c r="I21" s="12">
        <f>E21*H21</f>
        <v>1384.75</v>
      </c>
      <c r="J21" s="14">
        <v>0.04</v>
      </c>
      <c r="K21" s="12">
        <f t="shared" si="7"/>
        <v>221.56</v>
      </c>
      <c r="L21" s="14">
        <v>0.25</v>
      </c>
      <c r="M21" s="12">
        <f>E21*L21</f>
        <v>1384.75</v>
      </c>
      <c r="N21" s="26"/>
      <c r="O21" s="12"/>
      <c r="P21" s="26"/>
      <c r="Q21" s="12"/>
      <c r="R21" s="14">
        <v>0.6</v>
      </c>
      <c r="S21" s="12">
        <f>E21*R21</f>
        <v>3323.4</v>
      </c>
      <c r="T21" s="26"/>
      <c r="U21" s="26"/>
      <c r="V21" s="14"/>
      <c r="W21" s="12"/>
      <c r="X21" s="14">
        <v>1.5</v>
      </c>
      <c r="Y21" s="12">
        <f>E21*X21</f>
        <v>8308.5</v>
      </c>
      <c r="Z21" s="12">
        <f t="shared" ref="Z21:Z27" si="16">(E21+G21+I21+K21+M21+O21+Q21+S21+U21+W21+Y21)*1.3</f>
        <v>26210.547999999999</v>
      </c>
      <c r="AA21" s="12">
        <f t="shared" ref="AA21:AA27" si="17">E21+G21+I21+K21+M21+O21+Q21+S21+U21+W21+Y21+Z21</f>
        <v>46372.508000000002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4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4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4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4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4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4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4"/>
      <c r="GA21" s="24"/>
      <c r="GB21" s="24"/>
      <c r="GC21" s="24"/>
      <c r="GD21" s="24"/>
      <c r="GE21" s="24"/>
    </row>
    <row r="22" spans="1:234" s="18" customFormat="1" ht="12" customHeight="1" x14ac:dyDescent="0.25">
      <c r="A22" s="39"/>
      <c r="B22" s="11" t="s">
        <v>40</v>
      </c>
      <c r="C22" s="12">
        <v>1</v>
      </c>
      <c r="D22" s="13">
        <v>5539</v>
      </c>
      <c r="E22" s="12">
        <f t="shared" si="15"/>
        <v>5539</v>
      </c>
      <c r="F22" s="14">
        <v>0.25</v>
      </c>
      <c r="G22" s="12">
        <f>E22*F22</f>
        <v>1384.75</v>
      </c>
      <c r="H22" s="14">
        <v>0.25</v>
      </c>
      <c r="I22" s="12">
        <f t="shared" ref="I22:I27" si="18">E22*H22</f>
        <v>1384.75</v>
      </c>
      <c r="J22" s="14">
        <v>0.04</v>
      </c>
      <c r="K22" s="12">
        <f t="shared" si="7"/>
        <v>221.56</v>
      </c>
      <c r="L22" s="14">
        <v>0.25</v>
      </c>
      <c r="M22" s="12">
        <f t="shared" ref="M22:M24" si="19">E22*L22</f>
        <v>1384.75</v>
      </c>
      <c r="N22" s="26"/>
      <c r="O22" s="12"/>
      <c r="P22" s="26"/>
      <c r="Q22" s="12"/>
      <c r="R22" s="14">
        <v>0.6</v>
      </c>
      <c r="S22" s="12">
        <f t="shared" ref="S22:S25" si="20">E22*R22</f>
        <v>3323.4</v>
      </c>
      <c r="T22" s="26"/>
      <c r="U22" s="26"/>
      <c r="V22" s="14"/>
      <c r="W22" s="12"/>
      <c r="X22" s="14">
        <v>1.5</v>
      </c>
      <c r="Y22" s="12">
        <f t="shared" ref="Y22:Y27" si="21">E22*X22</f>
        <v>8308.5</v>
      </c>
      <c r="Z22" s="12">
        <f t="shared" si="16"/>
        <v>28010.722999999998</v>
      </c>
      <c r="AA22" s="12">
        <f t="shared" si="17"/>
        <v>49557.432999999997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4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4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4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4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4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4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4"/>
      <c r="GA22" s="24"/>
      <c r="GB22" s="24"/>
      <c r="GC22" s="24"/>
      <c r="GD22" s="24"/>
      <c r="GE22" s="24"/>
    </row>
    <row r="23" spans="1:234" s="18" customFormat="1" ht="12" customHeight="1" x14ac:dyDescent="0.25">
      <c r="A23" s="39"/>
      <c r="B23" s="11" t="s">
        <v>40</v>
      </c>
      <c r="C23" s="12">
        <v>1</v>
      </c>
      <c r="D23" s="13">
        <v>5539</v>
      </c>
      <c r="E23" s="12">
        <f t="shared" si="15"/>
        <v>5539</v>
      </c>
      <c r="F23" s="12"/>
      <c r="G23" s="12"/>
      <c r="H23" s="14">
        <v>0.25</v>
      </c>
      <c r="I23" s="12">
        <f t="shared" si="18"/>
        <v>1384.75</v>
      </c>
      <c r="J23" s="14">
        <v>0.04</v>
      </c>
      <c r="K23" s="12">
        <f t="shared" si="7"/>
        <v>221.56</v>
      </c>
      <c r="L23" s="14">
        <v>0.25</v>
      </c>
      <c r="M23" s="12">
        <f t="shared" si="19"/>
        <v>1384.75</v>
      </c>
      <c r="N23" s="26"/>
      <c r="O23" s="12"/>
      <c r="P23" s="26"/>
      <c r="Q23" s="12"/>
      <c r="R23" s="14">
        <v>0.6</v>
      </c>
      <c r="S23" s="12">
        <f t="shared" si="20"/>
        <v>3323.4</v>
      </c>
      <c r="T23" s="26"/>
      <c r="U23" s="26"/>
      <c r="V23" s="14"/>
      <c r="W23" s="12"/>
      <c r="X23" s="14">
        <v>1.5</v>
      </c>
      <c r="Y23" s="12">
        <f t="shared" si="21"/>
        <v>8308.5</v>
      </c>
      <c r="Z23" s="12">
        <f t="shared" si="16"/>
        <v>26210.547999999999</v>
      </c>
      <c r="AA23" s="12">
        <f t="shared" si="17"/>
        <v>46372.508000000002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4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4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4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4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4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4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4"/>
      <c r="GA23" s="24"/>
      <c r="GB23" s="24"/>
      <c r="GC23" s="24"/>
      <c r="GD23" s="24"/>
      <c r="GE23" s="24"/>
    </row>
    <row r="24" spans="1:234" s="18" customFormat="1" ht="12" customHeight="1" x14ac:dyDescent="0.25">
      <c r="A24" s="39"/>
      <c r="B24" s="11" t="s">
        <v>40</v>
      </c>
      <c r="C24" s="12">
        <v>1</v>
      </c>
      <c r="D24" s="13">
        <v>5539</v>
      </c>
      <c r="E24" s="12">
        <f t="shared" si="15"/>
        <v>5539</v>
      </c>
      <c r="F24" s="12"/>
      <c r="G24" s="12"/>
      <c r="H24" s="14">
        <v>0.25</v>
      </c>
      <c r="I24" s="12">
        <f t="shared" si="18"/>
        <v>1384.75</v>
      </c>
      <c r="J24" s="14">
        <v>0.04</v>
      </c>
      <c r="K24" s="12">
        <f t="shared" si="7"/>
        <v>221.56</v>
      </c>
      <c r="L24" s="14">
        <v>0.25</v>
      </c>
      <c r="M24" s="12">
        <f t="shared" si="19"/>
        <v>1384.75</v>
      </c>
      <c r="N24" s="26"/>
      <c r="O24" s="12"/>
      <c r="P24" s="26"/>
      <c r="Q24" s="12"/>
      <c r="R24" s="14">
        <v>0.6</v>
      </c>
      <c r="S24" s="12">
        <f t="shared" si="20"/>
        <v>3323.4</v>
      </c>
      <c r="T24" s="26"/>
      <c r="U24" s="26"/>
      <c r="V24" s="14"/>
      <c r="W24" s="12"/>
      <c r="X24" s="14">
        <v>1.5</v>
      </c>
      <c r="Y24" s="12">
        <f t="shared" si="21"/>
        <v>8308.5</v>
      </c>
      <c r="Z24" s="12">
        <f t="shared" si="16"/>
        <v>26210.547999999999</v>
      </c>
      <c r="AA24" s="12">
        <f t="shared" si="17"/>
        <v>46372.508000000002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4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4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4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4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4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4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4"/>
      <c r="GA24" s="24"/>
      <c r="GB24" s="24"/>
      <c r="GC24" s="24"/>
      <c r="GD24" s="24"/>
      <c r="GE24" s="24"/>
    </row>
    <row r="25" spans="1:234" s="10" customFormat="1" ht="12" customHeight="1" x14ac:dyDescent="0.25">
      <c r="A25" s="39"/>
      <c r="B25" s="27" t="s">
        <v>42</v>
      </c>
      <c r="C25" s="12">
        <v>4.5</v>
      </c>
      <c r="D25" s="13">
        <v>3603</v>
      </c>
      <c r="E25" s="12">
        <f t="shared" si="15"/>
        <v>16213.5</v>
      </c>
      <c r="F25" s="12"/>
      <c r="G25" s="12"/>
      <c r="H25" s="14">
        <v>0.25</v>
      </c>
      <c r="I25" s="12">
        <f t="shared" si="18"/>
        <v>4053.375</v>
      </c>
      <c r="J25" s="14">
        <v>0.04</v>
      </c>
      <c r="K25" s="12">
        <f t="shared" si="7"/>
        <v>648.54</v>
      </c>
      <c r="L25" s="12"/>
      <c r="M25" s="12"/>
      <c r="N25" s="12"/>
      <c r="O25" s="12"/>
      <c r="P25" s="12"/>
      <c r="Q25" s="12"/>
      <c r="R25" s="14">
        <v>0.3</v>
      </c>
      <c r="S25" s="12">
        <f t="shared" si="20"/>
        <v>4864.05</v>
      </c>
      <c r="T25" s="12"/>
      <c r="U25" s="12"/>
      <c r="V25" s="14"/>
      <c r="W25" s="12"/>
      <c r="X25" s="14">
        <v>2.2999999999999998</v>
      </c>
      <c r="Y25" s="12">
        <f t="shared" si="21"/>
        <v>37291.049999999996</v>
      </c>
      <c r="Z25" s="12">
        <f t="shared" si="16"/>
        <v>81991.669500000004</v>
      </c>
      <c r="AA25" s="12">
        <f t="shared" si="17"/>
        <v>145062.1845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4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4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4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4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4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4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4"/>
      <c r="GA25" s="24"/>
      <c r="GB25" s="24"/>
      <c r="GC25" s="24"/>
      <c r="GD25" s="24"/>
      <c r="GE25" s="24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</row>
    <row r="26" spans="1:234" s="10" customFormat="1" ht="12" customHeight="1" x14ac:dyDescent="0.25">
      <c r="A26" s="39"/>
      <c r="B26" s="27" t="s">
        <v>42</v>
      </c>
      <c r="C26" s="12">
        <v>2</v>
      </c>
      <c r="D26" s="13">
        <v>3603</v>
      </c>
      <c r="E26" s="12">
        <f t="shared" si="15"/>
        <v>7206</v>
      </c>
      <c r="F26" s="12"/>
      <c r="G26" s="12"/>
      <c r="H26" s="14">
        <v>0.25</v>
      </c>
      <c r="I26" s="12">
        <f>E26*H26</f>
        <v>1801.5</v>
      </c>
      <c r="J26" s="14">
        <v>0.04</v>
      </c>
      <c r="K26" s="12">
        <f t="shared" si="7"/>
        <v>288.24</v>
      </c>
      <c r="L26" s="12"/>
      <c r="M26" s="12"/>
      <c r="N26" s="12"/>
      <c r="O26" s="12"/>
      <c r="P26" s="12"/>
      <c r="Q26" s="12"/>
      <c r="R26" s="38">
        <v>0.3</v>
      </c>
      <c r="S26" s="12">
        <f>E26*R26</f>
        <v>2161.7999999999997</v>
      </c>
      <c r="T26" s="12"/>
      <c r="U26" s="12"/>
      <c r="V26" s="14"/>
      <c r="W26" s="12"/>
      <c r="X26" s="14">
        <v>2.2999999999999998</v>
      </c>
      <c r="Y26" s="12">
        <f>E26*X26</f>
        <v>16573.8</v>
      </c>
      <c r="Z26" s="12">
        <f>(E26+G26+I26+K26+M26+O26+Q26+S26+U26+W26+Y26)*1.3</f>
        <v>36440.741999999998</v>
      </c>
      <c r="AA26" s="12">
        <f>E26+G26+I26+K26+M26+O26+Q26+S26+U26+W26+Y26+Z26</f>
        <v>64472.081999999995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4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4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4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4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4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4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4"/>
      <c r="GA26" s="24"/>
      <c r="GB26" s="24"/>
      <c r="GC26" s="24"/>
      <c r="GD26" s="24"/>
      <c r="GE26" s="24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</row>
    <row r="27" spans="1:234" s="18" customFormat="1" ht="12" customHeight="1" x14ac:dyDescent="0.25">
      <c r="A27" s="39"/>
      <c r="B27" s="27" t="s">
        <v>42</v>
      </c>
      <c r="C27" s="12">
        <v>1</v>
      </c>
      <c r="D27" s="13">
        <v>3603</v>
      </c>
      <c r="E27" s="12">
        <f t="shared" si="15"/>
        <v>3603</v>
      </c>
      <c r="F27" s="12"/>
      <c r="G27" s="12"/>
      <c r="H27" s="14">
        <v>0.25</v>
      </c>
      <c r="I27" s="12">
        <f t="shared" si="18"/>
        <v>900.75</v>
      </c>
      <c r="J27" s="14">
        <v>0.04</v>
      </c>
      <c r="K27" s="12">
        <f t="shared" si="7"/>
        <v>144.12</v>
      </c>
      <c r="L27" s="12"/>
      <c r="M27" s="12"/>
      <c r="N27" s="12"/>
      <c r="O27" s="12"/>
      <c r="P27" s="12"/>
      <c r="Q27" s="12"/>
      <c r="R27" s="14">
        <v>0.2</v>
      </c>
      <c r="S27" s="12">
        <f>E27*R27</f>
        <v>720.6</v>
      </c>
      <c r="T27" s="12"/>
      <c r="U27" s="12"/>
      <c r="V27" s="14"/>
      <c r="W27" s="12"/>
      <c r="X27" s="14">
        <v>2.2999999999999998</v>
      </c>
      <c r="Y27" s="12">
        <f t="shared" si="21"/>
        <v>8286.9</v>
      </c>
      <c r="Z27" s="12">
        <f t="shared" si="16"/>
        <v>17751.981</v>
      </c>
      <c r="AA27" s="12">
        <f t="shared" si="17"/>
        <v>31407.350999999999</v>
      </c>
      <c r="AB27" s="23"/>
      <c r="AC27" s="23"/>
      <c r="AD27" s="23"/>
      <c r="AE27" s="23"/>
      <c r="AF27" s="23"/>
      <c r="AG27" s="23"/>
      <c r="AH27" s="23"/>
      <c r="AI27" s="23"/>
      <c r="AJ27" s="23"/>
      <c r="AK27" s="24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4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4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4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4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4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4"/>
      <c r="GA27" s="24"/>
      <c r="GB27" s="24"/>
      <c r="GC27" s="24"/>
      <c r="GD27" s="24"/>
      <c r="GE27" s="24"/>
    </row>
    <row r="28" spans="1:234" s="18" customFormat="1" ht="12" customHeight="1" x14ac:dyDescent="0.25">
      <c r="A28" s="41" t="s">
        <v>36</v>
      </c>
      <c r="B28" s="41"/>
      <c r="C28" s="21">
        <f>SUM(C21:C27)</f>
        <v>11.5</v>
      </c>
      <c r="D28" s="22">
        <v>0</v>
      </c>
      <c r="E28" s="21">
        <f t="shared" ref="E28:AA28" si="22">SUM(E21:E27)</f>
        <v>49178.5</v>
      </c>
      <c r="F28" s="21"/>
      <c r="G28" s="21">
        <f t="shared" si="22"/>
        <v>1384.75</v>
      </c>
      <c r="H28" s="21"/>
      <c r="I28" s="21">
        <f t="shared" si="22"/>
        <v>12294.625</v>
      </c>
      <c r="J28" s="21"/>
      <c r="K28" s="21">
        <f t="shared" si="22"/>
        <v>1967.1399999999999</v>
      </c>
      <c r="L28" s="21"/>
      <c r="M28" s="21">
        <f t="shared" si="22"/>
        <v>5539</v>
      </c>
      <c r="N28" s="21"/>
      <c r="O28" s="21">
        <f t="shared" si="22"/>
        <v>0</v>
      </c>
      <c r="P28" s="21"/>
      <c r="Q28" s="21">
        <f t="shared" si="22"/>
        <v>0</v>
      </c>
      <c r="R28" s="21"/>
      <c r="S28" s="21">
        <f t="shared" si="22"/>
        <v>21040.05</v>
      </c>
      <c r="T28" s="21"/>
      <c r="U28" s="21">
        <f t="shared" si="22"/>
        <v>0</v>
      </c>
      <c r="V28" s="21"/>
      <c r="W28" s="21">
        <f t="shared" si="22"/>
        <v>0</v>
      </c>
      <c r="X28" s="21"/>
      <c r="Y28" s="21">
        <f t="shared" si="22"/>
        <v>95385.749999999985</v>
      </c>
      <c r="Z28" s="21">
        <f t="shared" si="22"/>
        <v>242826.75949999999</v>
      </c>
      <c r="AA28" s="21">
        <f t="shared" si="22"/>
        <v>429616.57450000005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4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4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4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4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4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4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4"/>
      <c r="GA28" s="24"/>
      <c r="GB28" s="24"/>
      <c r="GC28" s="24"/>
      <c r="GD28" s="24"/>
      <c r="GE28" s="24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</row>
    <row r="29" spans="1:234" s="18" customFormat="1" ht="12" customHeight="1" x14ac:dyDescent="0.25">
      <c r="A29" s="39" t="s">
        <v>43</v>
      </c>
      <c r="B29" s="27" t="s">
        <v>42</v>
      </c>
      <c r="C29" s="12">
        <v>5.5</v>
      </c>
      <c r="D29" s="13">
        <v>3603</v>
      </c>
      <c r="E29" s="12">
        <f t="shared" ref="E29:E34" si="23">D29*C29</f>
        <v>19816.5</v>
      </c>
      <c r="F29" s="12"/>
      <c r="G29" s="12"/>
      <c r="H29" s="14">
        <v>0.15</v>
      </c>
      <c r="I29" s="12">
        <f>E29*H29</f>
        <v>2972.4749999999999</v>
      </c>
      <c r="J29" s="14">
        <v>0.04</v>
      </c>
      <c r="K29" s="12">
        <f t="shared" si="7"/>
        <v>792.66</v>
      </c>
      <c r="L29" s="12"/>
      <c r="M29" s="12"/>
      <c r="N29" s="12"/>
      <c r="O29" s="12"/>
      <c r="P29" s="12"/>
      <c r="Q29" s="12"/>
      <c r="R29" s="14">
        <v>0.3</v>
      </c>
      <c r="S29" s="12">
        <f>E29*R29</f>
        <v>5944.95</v>
      </c>
      <c r="T29" s="12"/>
      <c r="U29" s="12"/>
      <c r="V29" s="14"/>
      <c r="W29" s="12"/>
      <c r="X29" s="14">
        <v>2.2999999999999998</v>
      </c>
      <c r="Y29" s="12">
        <f>E29*X29</f>
        <v>45577.95</v>
      </c>
      <c r="Z29" s="12">
        <f t="shared" ref="Z29:Z34" si="24">(E29+G29+I29+K29+M29+O29+Q29+S29+U29+W29+Y29)*1.3</f>
        <v>97635.895500000013</v>
      </c>
      <c r="AA29" s="12">
        <f t="shared" ref="AA29:AA34" si="25">E29+G29+I29+K29+M29+O29+Q29+S29+U29+W29+Y29+Z29</f>
        <v>172740.43050000002</v>
      </c>
      <c r="AB29" s="23"/>
      <c r="AC29" s="23"/>
      <c r="AD29" s="23"/>
      <c r="AE29" s="23"/>
      <c r="AF29" s="23"/>
      <c r="AG29" s="23"/>
      <c r="AH29" s="23"/>
      <c r="AI29" s="23"/>
      <c r="AJ29" s="23"/>
      <c r="AK29" s="24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4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4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4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4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4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4"/>
      <c r="GA29" s="24"/>
      <c r="GB29" s="24"/>
      <c r="GC29" s="24"/>
      <c r="GD29" s="24"/>
      <c r="GE29" s="24"/>
    </row>
    <row r="30" spans="1:234" s="18" customFormat="1" ht="12" customHeight="1" x14ac:dyDescent="0.25">
      <c r="A30" s="39"/>
      <c r="B30" s="11" t="s">
        <v>44</v>
      </c>
      <c r="C30" s="12">
        <v>0.5</v>
      </c>
      <c r="D30" s="13">
        <v>3275</v>
      </c>
      <c r="E30" s="12">
        <f t="shared" si="23"/>
        <v>1637.5</v>
      </c>
      <c r="F30" s="12"/>
      <c r="G30" s="12"/>
      <c r="H30" s="14">
        <v>0.15</v>
      </c>
      <c r="I30" s="12">
        <f t="shared" ref="I30:I34" si="26">E30*H30</f>
        <v>245.625</v>
      </c>
      <c r="J30" s="14">
        <v>0.04</v>
      </c>
      <c r="K30" s="12">
        <f t="shared" si="7"/>
        <v>65.5</v>
      </c>
      <c r="L30" s="12"/>
      <c r="M30" s="12"/>
      <c r="N30" s="12"/>
      <c r="O30" s="12"/>
      <c r="P30" s="12"/>
      <c r="Q30" s="12"/>
      <c r="R30" s="14"/>
      <c r="S30" s="12">
        <f t="shared" ref="S30:S34" si="27">E30*R30</f>
        <v>0</v>
      </c>
      <c r="T30" s="12"/>
      <c r="U30" s="12"/>
      <c r="V30" s="14"/>
      <c r="W30" s="12"/>
      <c r="X30" s="14">
        <v>2.5</v>
      </c>
      <c r="Y30" s="12">
        <f t="shared" ref="Y30:Y34" si="28">E30*X30</f>
        <v>4093.75</v>
      </c>
      <c r="Z30" s="12">
        <f t="shared" si="24"/>
        <v>7855.0875000000005</v>
      </c>
      <c r="AA30" s="12">
        <f t="shared" si="25"/>
        <v>13897.462500000001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6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6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6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6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6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6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6"/>
      <c r="GA30" s="16"/>
      <c r="GB30" s="16"/>
      <c r="GC30" s="16"/>
      <c r="GD30" s="16"/>
      <c r="GE30" s="16"/>
    </row>
    <row r="31" spans="1:234" s="18" customFormat="1" ht="12" customHeight="1" x14ac:dyDescent="0.25">
      <c r="A31" s="39"/>
      <c r="B31" s="11" t="s">
        <v>45</v>
      </c>
      <c r="C31" s="12">
        <v>1</v>
      </c>
      <c r="D31" s="13">
        <v>3275</v>
      </c>
      <c r="E31" s="12">
        <f t="shared" si="23"/>
        <v>3275</v>
      </c>
      <c r="F31" s="12"/>
      <c r="G31" s="12"/>
      <c r="H31" s="14">
        <v>0.15</v>
      </c>
      <c r="I31" s="12">
        <f>E31*H31</f>
        <v>491.25</v>
      </c>
      <c r="J31" s="14">
        <v>0.04</v>
      </c>
      <c r="K31" s="12">
        <f t="shared" si="7"/>
        <v>131</v>
      </c>
      <c r="L31" s="12"/>
      <c r="M31" s="12"/>
      <c r="N31" s="12"/>
      <c r="O31" s="12"/>
      <c r="P31" s="12"/>
      <c r="Q31" s="12"/>
      <c r="R31" s="14">
        <v>0.3</v>
      </c>
      <c r="S31" s="12">
        <f>E31*R31</f>
        <v>982.5</v>
      </c>
      <c r="T31" s="12"/>
      <c r="U31" s="12"/>
      <c r="V31" s="14"/>
      <c r="W31" s="12"/>
      <c r="X31" s="14">
        <v>1.6</v>
      </c>
      <c r="Y31" s="12">
        <f>E31*X31</f>
        <v>5240</v>
      </c>
      <c r="Z31" s="12">
        <f>(E31+G31+I31+K31+M31+O31+Q31+S31+U31+W31+Y31)*1.3</f>
        <v>13155.675000000001</v>
      </c>
      <c r="AA31" s="12">
        <f>E31+G31+I31+K31+M31+O31+Q31+S31+U31+W31+Y31+Z31</f>
        <v>23275.425000000003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6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6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6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6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6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6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6"/>
      <c r="GA31" s="16"/>
      <c r="GB31" s="16"/>
      <c r="GC31" s="16"/>
      <c r="GD31" s="16"/>
      <c r="GE31" s="16"/>
    </row>
    <row r="32" spans="1:234" s="18" customFormat="1" ht="12" customHeight="1" x14ac:dyDescent="0.25">
      <c r="A32" s="39"/>
      <c r="B32" s="11" t="s">
        <v>46</v>
      </c>
      <c r="C32" s="12">
        <v>0.5</v>
      </c>
      <c r="D32" s="13">
        <v>3275</v>
      </c>
      <c r="E32" s="12">
        <f t="shared" si="23"/>
        <v>1637.5</v>
      </c>
      <c r="F32" s="12"/>
      <c r="G32" s="12"/>
      <c r="H32" s="14">
        <v>0.15</v>
      </c>
      <c r="I32" s="12">
        <f>E32*H32</f>
        <v>245.625</v>
      </c>
      <c r="J32" s="14">
        <v>0.04</v>
      </c>
      <c r="K32" s="12">
        <f t="shared" si="7"/>
        <v>65.5</v>
      </c>
      <c r="L32" s="12"/>
      <c r="M32" s="12"/>
      <c r="N32" s="12"/>
      <c r="O32" s="12"/>
      <c r="P32" s="12"/>
      <c r="Q32" s="12"/>
      <c r="R32" s="14">
        <v>0.3</v>
      </c>
      <c r="S32" s="12">
        <f>E32*R32</f>
        <v>491.25</v>
      </c>
      <c r="T32" s="12"/>
      <c r="U32" s="12"/>
      <c r="V32" s="14"/>
      <c r="W32" s="12"/>
      <c r="X32" s="14">
        <v>1.5</v>
      </c>
      <c r="Y32" s="12">
        <f>E32*X32</f>
        <v>2456.25</v>
      </c>
      <c r="Z32" s="12">
        <f>(E32+G32+I32+K32+M32+O32+Q32+S32+U32+W32+Y32)*1.3</f>
        <v>6364.9625000000005</v>
      </c>
      <c r="AA32" s="12">
        <f>E32+G32+I32+K32+M32+O32+Q32+S32+U32+W32+Y32+Z32</f>
        <v>11261.087500000001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6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6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6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6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6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6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6"/>
      <c r="GA32" s="16"/>
      <c r="GB32" s="16"/>
      <c r="GC32" s="16"/>
      <c r="GD32" s="16"/>
      <c r="GE32" s="16"/>
    </row>
    <row r="33" spans="1:234" s="18" customFormat="1" ht="12" customHeight="1" x14ac:dyDescent="0.25">
      <c r="A33" s="39"/>
      <c r="B33" s="28" t="s">
        <v>47</v>
      </c>
      <c r="C33" s="29">
        <v>3.75</v>
      </c>
      <c r="D33" s="13">
        <v>4650</v>
      </c>
      <c r="E33" s="12">
        <f t="shared" si="23"/>
        <v>17437.5</v>
      </c>
      <c r="F33" s="12"/>
      <c r="G33" s="12"/>
      <c r="H33" s="14">
        <v>0.15</v>
      </c>
      <c r="I33" s="12">
        <f t="shared" si="26"/>
        <v>2615.625</v>
      </c>
      <c r="J33" s="14">
        <v>0.04</v>
      </c>
      <c r="K33" s="12">
        <f t="shared" si="7"/>
        <v>697.5</v>
      </c>
      <c r="L33" s="12"/>
      <c r="M33" s="12"/>
      <c r="N33" s="30"/>
      <c r="O33" s="31"/>
      <c r="P33" s="30"/>
      <c r="Q33" s="12"/>
      <c r="R33" s="14">
        <v>0.3</v>
      </c>
      <c r="S33" s="12">
        <f t="shared" si="27"/>
        <v>5231.25</v>
      </c>
      <c r="T33" s="30"/>
      <c r="U33" s="30"/>
      <c r="V33" s="30"/>
      <c r="W33" s="30"/>
      <c r="X33" s="14">
        <v>1.5</v>
      </c>
      <c r="Y33" s="12">
        <f t="shared" si="28"/>
        <v>26156.25</v>
      </c>
      <c r="Z33" s="12">
        <f t="shared" si="24"/>
        <v>67779.5625</v>
      </c>
      <c r="AA33" s="12">
        <f t="shared" si="25"/>
        <v>119917.6875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4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4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4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4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4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4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4"/>
      <c r="GA33" s="24"/>
      <c r="GB33" s="24"/>
      <c r="GC33" s="24"/>
      <c r="GD33" s="24"/>
      <c r="GE33" s="24"/>
    </row>
    <row r="34" spans="1:234" s="18" customFormat="1" ht="12" customHeight="1" x14ac:dyDescent="0.25">
      <c r="A34" s="39"/>
      <c r="B34" s="28" t="s">
        <v>47</v>
      </c>
      <c r="C34" s="31">
        <v>1</v>
      </c>
      <c r="D34" s="13">
        <v>4650</v>
      </c>
      <c r="E34" s="12">
        <f t="shared" si="23"/>
        <v>4650</v>
      </c>
      <c r="F34" s="12"/>
      <c r="G34" s="12"/>
      <c r="H34" s="14">
        <v>0.15</v>
      </c>
      <c r="I34" s="12">
        <f t="shared" si="26"/>
        <v>697.5</v>
      </c>
      <c r="J34" s="14">
        <v>0.04</v>
      </c>
      <c r="K34" s="12">
        <f t="shared" si="7"/>
        <v>186</v>
      </c>
      <c r="L34" s="12"/>
      <c r="M34" s="12"/>
      <c r="N34" s="30"/>
      <c r="O34" s="31"/>
      <c r="P34" s="30"/>
      <c r="Q34" s="12"/>
      <c r="R34" s="14"/>
      <c r="S34" s="12">
        <f t="shared" si="27"/>
        <v>0</v>
      </c>
      <c r="T34" s="30"/>
      <c r="U34" s="30"/>
      <c r="V34" s="30"/>
      <c r="W34" s="30"/>
      <c r="X34" s="14">
        <v>1.5</v>
      </c>
      <c r="Y34" s="12">
        <f t="shared" si="28"/>
        <v>6975</v>
      </c>
      <c r="Z34" s="12">
        <f t="shared" si="24"/>
        <v>16261.050000000001</v>
      </c>
      <c r="AA34" s="12">
        <f t="shared" si="25"/>
        <v>28769.550000000003</v>
      </c>
      <c r="AB34" s="23"/>
      <c r="AC34" s="23"/>
      <c r="AD34" s="23"/>
      <c r="AE34" s="23"/>
      <c r="AF34" s="23"/>
      <c r="AG34" s="23"/>
      <c r="AH34" s="23"/>
      <c r="AI34" s="23"/>
      <c r="AJ34" s="23"/>
      <c r="AK34" s="24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4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4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4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4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4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4"/>
      <c r="GA34" s="24"/>
      <c r="GB34" s="24"/>
      <c r="GC34" s="24"/>
      <c r="GD34" s="24"/>
      <c r="GE34" s="24"/>
    </row>
    <row r="35" spans="1:234" s="18" customFormat="1" ht="12" customHeight="1" x14ac:dyDescent="0.25">
      <c r="A35" s="41" t="s">
        <v>36</v>
      </c>
      <c r="B35" s="41"/>
      <c r="C35" s="21">
        <f>SUM(C29:C34)</f>
        <v>12.25</v>
      </c>
      <c r="D35" s="22">
        <v>0</v>
      </c>
      <c r="E35" s="21">
        <f>SUM(E29:E34)</f>
        <v>48454</v>
      </c>
      <c r="F35" s="21"/>
      <c r="G35" s="21">
        <f>SUM(G29:G34)</f>
        <v>0</v>
      </c>
      <c r="H35" s="21"/>
      <c r="I35" s="21">
        <f>SUM(I29:I34)</f>
        <v>7268.1</v>
      </c>
      <c r="J35" s="21"/>
      <c r="K35" s="21">
        <f>SUM(K29:K34)</f>
        <v>1938.1599999999999</v>
      </c>
      <c r="L35" s="21"/>
      <c r="M35" s="21">
        <f>SUM(M29:M34)</f>
        <v>0</v>
      </c>
      <c r="N35" s="21"/>
      <c r="O35" s="21">
        <f>SUM(O29:O34)</f>
        <v>0</v>
      </c>
      <c r="P35" s="21"/>
      <c r="Q35" s="21">
        <f>SUM(Q29:Q34)</f>
        <v>0</v>
      </c>
      <c r="R35" s="21"/>
      <c r="S35" s="21">
        <f>SUM(S29:S34)</f>
        <v>12649.95</v>
      </c>
      <c r="T35" s="21"/>
      <c r="U35" s="21">
        <f>SUM(U29:U34)</f>
        <v>0</v>
      </c>
      <c r="V35" s="21"/>
      <c r="W35" s="21">
        <f>SUM(W29:W34)</f>
        <v>0</v>
      </c>
      <c r="X35" s="21"/>
      <c r="Y35" s="21">
        <f>SUM(Y29:Y34)</f>
        <v>90499.199999999997</v>
      </c>
      <c r="Z35" s="21">
        <f>SUM(Z29:Z34)</f>
        <v>209052.23300000001</v>
      </c>
      <c r="AA35" s="21">
        <f>SUM(AA29:AA34)</f>
        <v>369861.64299999998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4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4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4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4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4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4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4"/>
      <c r="GA35" s="24"/>
      <c r="GB35" s="24"/>
      <c r="GC35" s="24"/>
      <c r="GD35" s="24"/>
      <c r="GE35" s="24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</row>
    <row r="36" spans="1:234" s="18" customFormat="1" ht="12" customHeight="1" x14ac:dyDescent="0.25">
      <c r="A36" s="42" t="s">
        <v>48</v>
      </c>
      <c r="B36" s="32" t="s">
        <v>49</v>
      </c>
      <c r="C36" s="12">
        <v>1</v>
      </c>
      <c r="D36" s="13">
        <v>6038</v>
      </c>
      <c r="E36" s="12">
        <f>D36*C36</f>
        <v>6038</v>
      </c>
      <c r="F36" s="12"/>
      <c r="G36" s="12"/>
      <c r="H36" s="14">
        <v>0.15</v>
      </c>
      <c r="I36" s="12">
        <f>E36*H36</f>
        <v>905.69999999999993</v>
      </c>
      <c r="J36" s="14">
        <v>0.04</v>
      </c>
      <c r="K36" s="12">
        <f t="shared" si="7"/>
        <v>241.52</v>
      </c>
      <c r="L36" s="14">
        <v>0.25</v>
      </c>
      <c r="M36" s="12">
        <f>E36*L36</f>
        <v>1509.5</v>
      </c>
      <c r="N36" s="12"/>
      <c r="O36" s="12"/>
      <c r="P36" s="12"/>
      <c r="Q36" s="12"/>
      <c r="R36" s="14">
        <v>0.3</v>
      </c>
      <c r="S36" s="12">
        <f>E36*R36</f>
        <v>1811.3999999999999</v>
      </c>
      <c r="T36" s="12"/>
      <c r="U36" s="12"/>
      <c r="V36" s="14"/>
      <c r="W36" s="12"/>
      <c r="X36" s="14">
        <v>1.5</v>
      </c>
      <c r="Y36" s="12">
        <f>E36*X36</f>
        <v>9057</v>
      </c>
      <c r="Z36" s="12">
        <f t="shared" ref="Z36:Z39" si="29">(E36+G36+I36+K36+M36+O36+Q36+S36+U36+W36+Y36)*1.3</f>
        <v>25432.056000000004</v>
      </c>
      <c r="AA36" s="12">
        <f t="shared" ref="AA36:AA39" si="30">E36+G36+I36+K36+M36+O36+Q36+S36+U36+W36+Y36+Z36</f>
        <v>44995.176000000007</v>
      </c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4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4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4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4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4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4"/>
      <c r="GA36" s="24"/>
      <c r="GB36" s="24"/>
      <c r="GC36" s="24"/>
      <c r="GD36" s="24"/>
      <c r="GE36" s="24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</row>
    <row r="37" spans="1:234" s="18" customFormat="1" ht="12" customHeight="1" x14ac:dyDescent="0.25">
      <c r="A37" s="42"/>
      <c r="B37" s="32" t="s">
        <v>50</v>
      </c>
      <c r="C37" s="12">
        <v>1</v>
      </c>
      <c r="D37" s="13">
        <v>3813</v>
      </c>
      <c r="E37" s="12">
        <f>D37*C37</f>
        <v>3813</v>
      </c>
      <c r="F37" s="12"/>
      <c r="G37" s="12"/>
      <c r="H37" s="14">
        <v>0.15</v>
      </c>
      <c r="I37" s="12">
        <f t="shared" ref="I37:I39" si="31">E37*H37</f>
        <v>571.94999999999993</v>
      </c>
      <c r="J37" s="14">
        <v>0.04</v>
      </c>
      <c r="K37" s="12">
        <f t="shared" si="7"/>
        <v>152.52000000000001</v>
      </c>
      <c r="L37" s="14">
        <v>0.25</v>
      </c>
      <c r="M37" s="12">
        <f t="shared" ref="M37:M39" si="32">E37*L37</f>
        <v>953.25</v>
      </c>
      <c r="N37" s="12"/>
      <c r="O37" s="12"/>
      <c r="P37" s="12"/>
      <c r="Q37" s="12"/>
      <c r="R37" s="14">
        <v>0.3</v>
      </c>
      <c r="S37" s="12">
        <f t="shared" ref="S37:S39" si="33">E37*R37</f>
        <v>1143.8999999999999</v>
      </c>
      <c r="T37" s="12"/>
      <c r="U37" s="12"/>
      <c r="V37" s="14"/>
      <c r="W37" s="12"/>
      <c r="X37" s="14">
        <v>2.6</v>
      </c>
      <c r="Y37" s="12">
        <f t="shared" ref="Y37:Y39" si="34">E37*X37</f>
        <v>9913.8000000000011</v>
      </c>
      <c r="Z37" s="12">
        <f t="shared" si="29"/>
        <v>21512.946000000004</v>
      </c>
      <c r="AA37" s="12">
        <f t="shared" si="30"/>
        <v>38061.366000000009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4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4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4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4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4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4"/>
      <c r="GA37" s="24"/>
      <c r="GB37" s="24"/>
      <c r="GC37" s="24"/>
      <c r="GD37" s="24"/>
      <c r="GE37" s="24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</row>
    <row r="38" spans="1:234" s="18" customFormat="1" ht="12" customHeight="1" x14ac:dyDescent="0.25">
      <c r="A38" s="42"/>
      <c r="B38" s="32" t="s">
        <v>51</v>
      </c>
      <c r="C38" s="29">
        <v>1</v>
      </c>
      <c r="D38" s="13">
        <v>6172</v>
      </c>
      <c r="E38" s="12">
        <f>D38*C38</f>
        <v>6172</v>
      </c>
      <c r="F38" s="12"/>
      <c r="G38" s="12"/>
      <c r="H38" s="14">
        <v>0.15</v>
      </c>
      <c r="I38" s="12">
        <f t="shared" si="31"/>
        <v>925.8</v>
      </c>
      <c r="J38" s="14">
        <v>0.04</v>
      </c>
      <c r="K38" s="12">
        <f t="shared" si="7"/>
        <v>246.88</v>
      </c>
      <c r="L38" s="14">
        <v>0.25</v>
      </c>
      <c r="M38" s="12">
        <f t="shared" si="32"/>
        <v>1543</v>
      </c>
      <c r="N38" s="30"/>
      <c r="O38" s="31"/>
      <c r="P38" s="30"/>
      <c r="Q38" s="12"/>
      <c r="R38" s="14">
        <v>0.2</v>
      </c>
      <c r="S38" s="12">
        <f t="shared" si="33"/>
        <v>1234.4000000000001</v>
      </c>
      <c r="T38" s="30"/>
      <c r="U38" s="30"/>
      <c r="V38" s="30"/>
      <c r="W38" s="30"/>
      <c r="X38" s="14">
        <v>1.5</v>
      </c>
      <c r="Y38" s="12">
        <f t="shared" si="34"/>
        <v>9258</v>
      </c>
      <c r="Z38" s="12">
        <f t="shared" si="29"/>
        <v>25194.104000000003</v>
      </c>
      <c r="AA38" s="12">
        <f t="shared" si="30"/>
        <v>44574.184000000008</v>
      </c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4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4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4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4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4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4"/>
      <c r="GA38" s="24"/>
      <c r="GB38" s="24"/>
      <c r="GC38" s="24"/>
      <c r="GD38" s="24"/>
      <c r="GE38" s="24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</row>
    <row r="39" spans="1:234" s="18" customFormat="1" ht="12" customHeight="1" x14ac:dyDescent="0.25">
      <c r="A39" s="42"/>
      <c r="B39" s="32" t="s">
        <v>51</v>
      </c>
      <c r="C39" s="29">
        <v>1</v>
      </c>
      <c r="D39" s="13">
        <v>6172</v>
      </c>
      <c r="E39" s="12">
        <f>D39*C39</f>
        <v>6172</v>
      </c>
      <c r="F39" s="12"/>
      <c r="G39" s="12"/>
      <c r="H39" s="14">
        <v>0.15</v>
      </c>
      <c r="I39" s="12">
        <f t="shared" si="31"/>
        <v>925.8</v>
      </c>
      <c r="J39" s="14">
        <v>0.04</v>
      </c>
      <c r="K39" s="12">
        <f t="shared" si="7"/>
        <v>246.88</v>
      </c>
      <c r="L39" s="14">
        <v>0.25</v>
      </c>
      <c r="M39" s="12">
        <f t="shared" si="32"/>
        <v>1543</v>
      </c>
      <c r="N39" s="30"/>
      <c r="O39" s="31"/>
      <c r="P39" s="30"/>
      <c r="Q39" s="12"/>
      <c r="R39" s="38">
        <v>0.2</v>
      </c>
      <c r="S39" s="12">
        <f t="shared" si="33"/>
        <v>1234.4000000000001</v>
      </c>
      <c r="T39" s="30"/>
      <c r="U39" s="30"/>
      <c r="V39" s="30"/>
      <c r="W39" s="30"/>
      <c r="X39" s="14">
        <v>1.5</v>
      </c>
      <c r="Y39" s="12">
        <f t="shared" si="34"/>
        <v>9258</v>
      </c>
      <c r="Z39" s="12">
        <f t="shared" si="29"/>
        <v>25194.104000000003</v>
      </c>
      <c r="AA39" s="12">
        <f t="shared" si="30"/>
        <v>44574.184000000008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4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4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4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4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4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4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4"/>
      <c r="GA39" s="24"/>
      <c r="GB39" s="24"/>
      <c r="GC39" s="24"/>
      <c r="GD39" s="24"/>
      <c r="GE39" s="24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</row>
    <row r="40" spans="1:234" s="18" customFormat="1" ht="12" customHeight="1" x14ac:dyDescent="0.25">
      <c r="A40" s="33" t="s">
        <v>36</v>
      </c>
      <c r="B40" s="33"/>
      <c r="C40" s="21">
        <f>SUM(C36:C39)</f>
        <v>4</v>
      </c>
      <c r="D40" s="22">
        <v>0</v>
      </c>
      <c r="E40" s="21">
        <f>SUM(E36:E39)</f>
        <v>22195</v>
      </c>
      <c r="F40" s="21"/>
      <c r="G40" s="21">
        <f>SUM(G36:G39)</f>
        <v>0</v>
      </c>
      <c r="H40" s="21"/>
      <c r="I40" s="21">
        <f>SUM(I36:I39)</f>
        <v>3329.25</v>
      </c>
      <c r="J40" s="21"/>
      <c r="K40" s="21">
        <f>SUM(K36:K39)</f>
        <v>887.80000000000007</v>
      </c>
      <c r="L40" s="21"/>
      <c r="M40" s="21">
        <f>SUM(M36:M39)</f>
        <v>5548.75</v>
      </c>
      <c r="N40" s="21"/>
      <c r="O40" s="21">
        <f>SUM(O36:O39)</f>
        <v>0</v>
      </c>
      <c r="P40" s="21"/>
      <c r="Q40" s="21">
        <f>SUM(Q36:Q39)</f>
        <v>0</v>
      </c>
      <c r="R40" s="21"/>
      <c r="S40" s="21">
        <f>SUM(S36:S39)</f>
        <v>5424.1</v>
      </c>
      <c r="T40" s="21"/>
      <c r="U40" s="21">
        <f>SUM(U36:U39)</f>
        <v>0</v>
      </c>
      <c r="V40" s="21"/>
      <c r="W40" s="21">
        <f>SUM(W36:W39)</f>
        <v>0</v>
      </c>
      <c r="X40" s="21"/>
      <c r="Y40" s="21">
        <f>SUM(Y36:Y39)</f>
        <v>37486.800000000003</v>
      </c>
      <c r="Z40" s="21">
        <f>SUM(Z36:Z39)</f>
        <v>97333.210000000021</v>
      </c>
      <c r="AA40" s="21">
        <f>SUM(AA36:AA39)</f>
        <v>172204.91000000003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4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4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4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4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4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4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4"/>
      <c r="GA40" s="24"/>
      <c r="GB40" s="24"/>
      <c r="GC40" s="24"/>
      <c r="GD40" s="24"/>
      <c r="GE40" s="24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</row>
    <row r="41" spans="1:234" s="18" customFormat="1" ht="12" customHeight="1" x14ac:dyDescent="0.25">
      <c r="A41" s="39" t="s">
        <v>52</v>
      </c>
      <c r="B41" s="28" t="s">
        <v>53</v>
      </c>
      <c r="C41" s="31">
        <v>1.5</v>
      </c>
      <c r="D41" s="13">
        <v>6154</v>
      </c>
      <c r="E41" s="12">
        <f t="shared" ref="E41:E49" si="35">D41*C41</f>
        <v>9231</v>
      </c>
      <c r="F41" s="12"/>
      <c r="G41" s="12"/>
      <c r="H41" s="14">
        <v>0.15</v>
      </c>
      <c r="I41" s="12">
        <f>E41*H41</f>
        <v>1384.6499999999999</v>
      </c>
      <c r="J41" s="14">
        <v>0.04</v>
      </c>
      <c r="K41" s="12">
        <f t="shared" si="7"/>
        <v>369.24</v>
      </c>
      <c r="L41" s="12"/>
      <c r="M41" s="12"/>
      <c r="N41" s="14">
        <v>0.25</v>
      </c>
      <c r="O41" s="31">
        <f>E41*N41</f>
        <v>2307.75</v>
      </c>
      <c r="P41" s="30"/>
      <c r="Q41" s="12"/>
      <c r="R41" s="38">
        <v>0</v>
      </c>
      <c r="S41" s="12">
        <f>E41*R41</f>
        <v>0</v>
      </c>
      <c r="T41" s="30"/>
      <c r="U41" s="30"/>
      <c r="V41" s="30"/>
      <c r="W41" s="30"/>
      <c r="X41" s="14">
        <v>0.95</v>
      </c>
      <c r="Y41" s="12">
        <f>E41*X41</f>
        <v>8769.4499999999989</v>
      </c>
      <c r="Z41" s="12">
        <f t="shared" ref="Z41:Z59" si="36">(E41+G41+I41+K41+M41+O41+Q41+S41+U41+W41+Y41)*1.3</f>
        <v>28680.716999999997</v>
      </c>
      <c r="AA41" s="12">
        <f t="shared" ref="AA41:AA59" si="37">E41+G41+I41+K41+M41+O41+Q41+S41+U41+W41+Y41+Z41</f>
        <v>50742.806999999993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4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4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4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4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4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4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4"/>
      <c r="GA41" s="24"/>
      <c r="GB41" s="24"/>
      <c r="GC41" s="24"/>
      <c r="GD41" s="24"/>
      <c r="GE41" s="24"/>
    </row>
    <row r="42" spans="1:234" s="18" customFormat="1" ht="12" customHeight="1" x14ac:dyDescent="0.25">
      <c r="A42" s="39"/>
      <c r="B42" s="11" t="s">
        <v>54</v>
      </c>
      <c r="C42" s="37">
        <v>2</v>
      </c>
      <c r="D42" s="13">
        <v>3275</v>
      </c>
      <c r="E42" s="12">
        <f t="shared" si="35"/>
        <v>6550</v>
      </c>
      <c r="F42" s="12"/>
      <c r="G42" s="12"/>
      <c r="H42" s="14">
        <v>0.15</v>
      </c>
      <c r="I42" s="12">
        <f t="shared" ref="I42:I49" si="38">E42*H42</f>
        <v>982.5</v>
      </c>
      <c r="J42" s="14">
        <v>0.04</v>
      </c>
      <c r="K42" s="12">
        <f t="shared" si="7"/>
        <v>262</v>
      </c>
      <c r="L42" s="12"/>
      <c r="M42" s="12"/>
      <c r="N42" s="12"/>
      <c r="O42" s="12"/>
      <c r="P42" s="12"/>
      <c r="Q42" s="12"/>
      <c r="R42" s="14">
        <v>0.3</v>
      </c>
      <c r="S42" s="12">
        <f t="shared" ref="S42:S49" si="39">E42*R42</f>
        <v>1965</v>
      </c>
      <c r="T42" s="12"/>
      <c r="U42" s="12"/>
      <c r="V42" s="14"/>
      <c r="W42" s="12"/>
      <c r="X42" s="14">
        <v>2.15</v>
      </c>
      <c r="Y42" s="12">
        <f t="shared" ref="Y42:Y49" si="40">E42*X42</f>
        <v>14082.5</v>
      </c>
      <c r="Z42" s="12">
        <f t="shared" si="36"/>
        <v>30994.600000000002</v>
      </c>
      <c r="AA42" s="12">
        <f t="shared" si="37"/>
        <v>54836.600000000006</v>
      </c>
      <c r="AB42" s="23"/>
      <c r="AC42" s="23"/>
      <c r="AD42" s="23"/>
      <c r="AE42" s="23"/>
      <c r="AF42" s="23"/>
      <c r="AG42" s="23"/>
      <c r="AH42" s="23"/>
      <c r="AI42" s="23"/>
      <c r="AJ42" s="23"/>
      <c r="AK42" s="24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4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4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4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4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4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4"/>
      <c r="GA42" s="24"/>
      <c r="GB42" s="24"/>
      <c r="GC42" s="24"/>
      <c r="GD42" s="24"/>
      <c r="GE42" s="24"/>
    </row>
    <row r="43" spans="1:234" s="18" customFormat="1" ht="12" customHeight="1" x14ac:dyDescent="0.25">
      <c r="A43" s="39"/>
      <c r="B43" s="11" t="s">
        <v>55</v>
      </c>
      <c r="C43" s="37">
        <v>0.5</v>
      </c>
      <c r="D43" s="13">
        <v>3275</v>
      </c>
      <c r="E43" s="12">
        <f t="shared" si="35"/>
        <v>1637.5</v>
      </c>
      <c r="F43" s="12"/>
      <c r="G43" s="12"/>
      <c r="H43" s="14">
        <v>0.15</v>
      </c>
      <c r="I43" s="12">
        <f t="shared" si="38"/>
        <v>245.625</v>
      </c>
      <c r="J43" s="14">
        <v>0.04</v>
      </c>
      <c r="K43" s="12">
        <f t="shared" si="7"/>
        <v>65.5</v>
      </c>
      <c r="L43" s="12"/>
      <c r="M43" s="12"/>
      <c r="N43" s="12"/>
      <c r="O43" s="12"/>
      <c r="P43" s="12"/>
      <c r="Q43" s="12"/>
      <c r="R43" s="14">
        <v>0.3</v>
      </c>
      <c r="S43" s="12">
        <f t="shared" si="39"/>
        <v>491.25</v>
      </c>
      <c r="T43" s="12"/>
      <c r="U43" s="12"/>
      <c r="V43" s="14"/>
      <c r="W43" s="12"/>
      <c r="X43" s="14">
        <v>1.5</v>
      </c>
      <c r="Y43" s="12">
        <f t="shared" si="40"/>
        <v>2456.25</v>
      </c>
      <c r="Z43" s="12">
        <f t="shared" si="36"/>
        <v>6364.9625000000005</v>
      </c>
      <c r="AA43" s="12">
        <f t="shared" si="37"/>
        <v>11261.087500000001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4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4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4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4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4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4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4"/>
      <c r="GA43" s="24"/>
      <c r="GB43" s="24"/>
      <c r="GC43" s="24"/>
      <c r="GD43" s="24"/>
      <c r="GE43" s="24"/>
    </row>
    <row r="44" spans="1:234" s="18" customFormat="1" ht="12" customHeight="1" x14ac:dyDescent="0.25">
      <c r="A44" s="39"/>
      <c r="B44" s="11" t="s">
        <v>56</v>
      </c>
      <c r="C44" s="37">
        <v>1</v>
      </c>
      <c r="D44" s="13">
        <v>5109</v>
      </c>
      <c r="E44" s="12">
        <f t="shared" si="35"/>
        <v>5109</v>
      </c>
      <c r="F44" s="12"/>
      <c r="G44" s="12"/>
      <c r="H44" s="14">
        <v>0.15</v>
      </c>
      <c r="I44" s="12">
        <f t="shared" si="38"/>
        <v>766.35</v>
      </c>
      <c r="J44" s="14">
        <v>0.08</v>
      </c>
      <c r="K44" s="12">
        <f>E44*J44</f>
        <v>408.72</v>
      </c>
      <c r="L44" s="12"/>
      <c r="M44" s="12"/>
      <c r="N44" s="12"/>
      <c r="O44" s="12"/>
      <c r="P44" s="12"/>
      <c r="Q44" s="12"/>
      <c r="R44" s="14">
        <v>0.3</v>
      </c>
      <c r="S44" s="12">
        <f t="shared" si="39"/>
        <v>1532.7</v>
      </c>
      <c r="T44" s="12"/>
      <c r="U44" s="12"/>
      <c r="V44" s="14"/>
      <c r="W44" s="12"/>
      <c r="X44" s="14">
        <v>1.2</v>
      </c>
      <c r="Y44" s="12">
        <f t="shared" si="40"/>
        <v>6130.8</v>
      </c>
      <c r="Z44" s="12">
        <f t="shared" si="36"/>
        <v>18131.841</v>
      </c>
      <c r="AA44" s="12">
        <f t="shared" si="37"/>
        <v>32079.411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4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4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4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4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4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4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4"/>
      <c r="GA44" s="24"/>
      <c r="GB44" s="24"/>
      <c r="GC44" s="24"/>
      <c r="GD44" s="24"/>
      <c r="GE44" s="24"/>
    </row>
    <row r="45" spans="1:234" s="18" customFormat="1" ht="12" customHeight="1" x14ac:dyDescent="0.25">
      <c r="A45" s="39"/>
      <c r="B45" s="11" t="s">
        <v>57</v>
      </c>
      <c r="C45" s="37">
        <v>1</v>
      </c>
      <c r="D45" s="13">
        <v>3813</v>
      </c>
      <c r="E45" s="12">
        <f t="shared" si="35"/>
        <v>3813</v>
      </c>
      <c r="F45" s="12"/>
      <c r="G45" s="12"/>
      <c r="H45" s="14">
        <v>0.15</v>
      </c>
      <c r="I45" s="12">
        <f t="shared" si="38"/>
        <v>571.94999999999993</v>
      </c>
      <c r="J45" s="14">
        <v>0.08</v>
      </c>
      <c r="K45" s="12">
        <f t="shared" ref="K45:K59" si="41">E45*J45</f>
        <v>305.04000000000002</v>
      </c>
      <c r="L45" s="12"/>
      <c r="M45" s="12"/>
      <c r="N45" s="12"/>
      <c r="O45" s="12"/>
      <c r="P45" s="12"/>
      <c r="Q45" s="12"/>
      <c r="R45" s="14">
        <v>0.3</v>
      </c>
      <c r="S45" s="12">
        <f t="shared" si="39"/>
        <v>1143.8999999999999</v>
      </c>
      <c r="T45" s="12"/>
      <c r="U45" s="12"/>
      <c r="V45" s="14"/>
      <c r="W45" s="12"/>
      <c r="X45" s="14">
        <v>1.85</v>
      </c>
      <c r="Y45" s="12">
        <f t="shared" si="40"/>
        <v>7054.05</v>
      </c>
      <c r="Z45" s="12">
        <f t="shared" si="36"/>
        <v>16754.322</v>
      </c>
      <c r="AA45" s="12">
        <f t="shared" si="37"/>
        <v>29642.261999999999</v>
      </c>
      <c r="AB45" s="23"/>
      <c r="AC45" s="23"/>
      <c r="AD45" s="23"/>
      <c r="AE45" s="23"/>
      <c r="AF45" s="23"/>
      <c r="AG45" s="23"/>
      <c r="AH45" s="23"/>
      <c r="AI45" s="23"/>
      <c r="AJ45" s="23"/>
      <c r="AK45" s="24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4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4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4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4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4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4"/>
      <c r="GA45" s="24"/>
      <c r="GB45" s="24"/>
      <c r="GC45" s="24"/>
      <c r="GD45" s="24"/>
      <c r="GE45" s="24"/>
    </row>
    <row r="46" spans="1:234" s="18" customFormat="1" ht="12" customHeight="1" x14ac:dyDescent="0.25">
      <c r="A46" s="39"/>
      <c r="B46" s="11" t="s">
        <v>57</v>
      </c>
      <c r="C46" s="37">
        <v>1</v>
      </c>
      <c r="D46" s="13">
        <v>3813</v>
      </c>
      <c r="E46" s="12">
        <f t="shared" ref="E46" si="42">D46*C46</f>
        <v>3813</v>
      </c>
      <c r="F46" s="12"/>
      <c r="G46" s="12"/>
      <c r="H46" s="14">
        <v>0.15</v>
      </c>
      <c r="I46" s="12">
        <f t="shared" ref="I46" si="43">E46*H46</f>
        <v>571.94999999999993</v>
      </c>
      <c r="J46" s="14">
        <v>0.08</v>
      </c>
      <c r="K46" s="12">
        <f t="shared" ref="K46" si="44">E46*J46</f>
        <v>305.04000000000002</v>
      </c>
      <c r="L46" s="12"/>
      <c r="M46" s="12"/>
      <c r="N46" s="12"/>
      <c r="O46" s="12"/>
      <c r="P46" s="12"/>
      <c r="Q46" s="12"/>
      <c r="R46" s="38"/>
      <c r="S46" s="12">
        <f t="shared" ref="S46" si="45">E46*R46</f>
        <v>0</v>
      </c>
      <c r="T46" s="12"/>
      <c r="U46" s="12"/>
      <c r="V46" s="14"/>
      <c r="W46" s="12"/>
      <c r="X46" s="14">
        <v>1.85</v>
      </c>
      <c r="Y46" s="12">
        <f t="shared" ref="Y46" si="46">E46*X46</f>
        <v>7054.05</v>
      </c>
      <c r="Z46" s="12">
        <f t="shared" ref="Z46" si="47">(E46+G46+I46+K46+M46+O46+Q46+S46+U46+W46+Y46)*1.3</f>
        <v>15267.252000000002</v>
      </c>
      <c r="AA46" s="12">
        <f t="shared" ref="AA46" si="48">E46+G46+I46+K46+M46+O46+Q46+S46+U46+W46+Y46+Z46</f>
        <v>27011.292000000001</v>
      </c>
      <c r="AB46" s="23"/>
      <c r="AC46" s="23"/>
      <c r="AD46" s="23"/>
      <c r="AE46" s="23"/>
      <c r="AF46" s="23"/>
      <c r="AG46" s="23"/>
      <c r="AH46" s="23"/>
      <c r="AI46" s="23"/>
      <c r="AJ46" s="23"/>
      <c r="AK46" s="24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4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4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4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4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4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4"/>
      <c r="GA46" s="24"/>
      <c r="GB46" s="24"/>
      <c r="GC46" s="24"/>
      <c r="GD46" s="24"/>
      <c r="GE46" s="24"/>
    </row>
    <row r="47" spans="1:234" s="18" customFormat="1" ht="12" customHeight="1" x14ac:dyDescent="0.25">
      <c r="A47" s="39"/>
      <c r="B47" s="11" t="s">
        <v>58</v>
      </c>
      <c r="C47" s="37">
        <v>2</v>
      </c>
      <c r="D47" s="13">
        <v>3275</v>
      </c>
      <c r="E47" s="12">
        <f t="shared" si="35"/>
        <v>6550</v>
      </c>
      <c r="F47" s="12"/>
      <c r="G47" s="12"/>
      <c r="H47" s="14">
        <v>0.15</v>
      </c>
      <c r="I47" s="12">
        <f t="shared" si="38"/>
        <v>982.5</v>
      </c>
      <c r="J47" s="14">
        <v>0.04</v>
      </c>
      <c r="K47" s="12">
        <f t="shared" si="41"/>
        <v>262</v>
      </c>
      <c r="L47" s="12"/>
      <c r="M47" s="12"/>
      <c r="N47" s="12"/>
      <c r="O47" s="12"/>
      <c r="P47" s="12"/>
      <c r="Q47" s="12"/>
      <c r="R47" s="14">
        <v>0.3</v>
      </c>
      <c r="S47" s="12">
        <f t="shared" si="39"/>
        <v>1965</v>
      </c>
      <c r="T47" s="12"/>
      <c r="U47" s="12"/>
      <c r="V47" s="14"/>
      <c r="W47" s="12"/>
      <c r="X47" s="14">
        <v>1.5</v>
      </c>
      <c r="Y47" s="12">
        <f t="shared" si="40"/>
        <v>9825</v>
      </c>
      <c r="Z47" s="12">
        <f t="shared" si="36"/>
        <v>25459.850000000002</v>
      </c>
      <c r="AA47" s="12">
        <f t="shared" si="37"/>
        <v>45044.350000000006</v>
      </c>
      <c r="AB47" s="23"/>
      <c r="AC47" s="23"/>
      <c r="AD47" s="23"/>
      <c r="AE47" s="23"/>
      <c r="AF47" s="23"/>
      <c r="AG47" s="23"/>
      <c r="AH47" s="23"/>
      <c r="AI47" s="23"/>
      <c r="AJ47" s="23"/>
      <c r="AK47" s="24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4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4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4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4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4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4"/>
      <c r="GA47" s="24"/>
      <c r="GB47" s="24"/>
      <c r="GC47" s="24"/>
      <c r="GD47" s="24"/>
      <c r="GE47" s="24"/>
    </row>
    <row r="48" spans="1:234" s="18" customFormat="1" ht="12" customHeight="1" x14ac:dyDescent="0.25">
      <c r="A48" s="39"/>
      <c r="B48" s="11" t="s">
        <v>59</v>
      </c>
      <c r="C48" s="37">
        <v>2</v>
      </c>
      <c r="D48" s="13">
        <v>3275</v>
      </c>
      <c r="E48" s="12">
        <f t="shared" si="35"/>
        <v>6550</v>
      </c>
      <c r="F48" s="12"/>
      <c r="G48" s="12"/>
      <c r="H48" s="14">
        <v>0.15</v>
      </c>
      <c r="I48" s="12">
        <f t="shared" si="38"/>
        <v>982.5</v>
      </c>
      <c r="J48" s="14">
        <v>0.04</v>
      </c>
      <c r="K48" s="12">
        <f t="shared" si="41"/>
        <v>262</v>
      </c>
      <c r="L48" s="12"/>
      <c r="M48" s="12"/>
      <c r="N48" s="12"/>
      <c r="O48" s="12"/>
      <c r="P48" s="12"/>
      <c r="Q48" s="12"/>
      <c r="R48" s="14">
        <v>0.3</v>
      </c>
      <c r="S48" s="12">
        <f t="shared" si="39"/>
        <v>1965</v>
      </c>
      <c r="T48" s="12"/>
      <c r="U48" s="12"/>
      <c r="V48" s="14"/>
      <c r="W48" s="12"/>
      <c r="X48" s="14">
        <v>1.5</v>
      </c>
      <c r="Y48" s="12">
        <f t="shared" si="40"/>
        <v>9825</v>
      </c>
      <c r="Z48" s="12">
        <f t="shared" si="36"/>
        <v>25459.850000000002</v>
      </c>
      <c r="AA48" s="12">
        <f t="shared" si="37"/>
        <v>45044.350000000006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4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4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4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4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4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4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4"/>
      <c r="GA48" s="24"/>
      <c r="GB48" s="24"/>
      <c r="GC48" s="24"/>
      <c r="GD48" s="24"/>
      <c r="GE48" s="24"/>
    </row>
    <row r="49" spans="1:234" s="18" customFormat="1" ht="12" customHeight="1" x14ac:dyDescent="0.25">
      <c r="A49" s="39"/>
      <c r="B49" s="11" t="s">
        <v>60</v>
      </c>
      <c r="C49" s="37">
        <v>2</v>
      </c>
      <c r="D49" s="13">
        <v>3275</v>
      </c>
      <c r="E49" s="12">
        <f t="shared" si="35"/>
        <v>6550</v>
      </c>
      <c r="F49" s="12"/>
      <c r="G49" s="12"/>
      <c r="H49" s="14">
        <v>0.15</v>
      </c>
      <c r="I49" s="12">
        <f t="shared" si="38"/>
        <v>982.5</v>
      </c>
      <c r="J49" s="14">
        <v>0.04</v>
      </c>
      <c r="K49" s="12">
        <f t="shared" si="41"/>
        <v>262</v>
      </c>
      <c r="L49" s="12"/>
      <c r="M49" s="12"/>
      <c r="N49" s="12"/>
      <c r="O49" s="12"/>
      <c r="P49" s="12"/>
      <c r="Q49" s="12"/>
      <c r="R49" s="14">
        <v>0.3</v>
      </c>
      <c r="S49" s="12">
        <f t="shared" si="39"/>
        <v>1965</v>
      </c>
      <c r="T49" s="12"/>
      <c r="U49" s="12"/>
      <c r="V49" s="14"/>
      <c r="W49" s="12"/>
      <c r="X49" s="14">
        <v>1.5</v>
      </c>
      <c r="Y49" s="12">
        <f t="shared" si="40"/>
        <v>9825</v>
      </c>
      <c r="Z49" s="12">
        <f t="shared" si="36"/>
        <v>25459.850000000002</v>
      </c>
      <c r="AA49" s="12">
        <f t="shared" si="37"/>
        <v>45044.350000000006</v>
      </c>
      <c r="AB49" s="23"/>
      <c r="AC49" s="23"/>
      <c r="AD49" s="23"/>
      <c r="AE49" s="23"/>
      <c r="AF49" s="23"/>
      <c r="AG49" s="23"/>
      <c r="AH49" s="23"/>
      <c r="AI49" s="23"/>
      <c r="AJ49" s="23"/>
      <c r="AK49" s="24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4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4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4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4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4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4"/>
      <c r="GA49" s="24"/>
      <c r="GB49" s="24"/>
      <c r="GC49" s="24"/>
      <c r="GD49" s="24"/>
      <c r="GE49" s="24"/>
    </row>
    <row r="50" spans="1:234" s="18" customFormat="1" ht="12" customHeight="1" x14ac:dyDescent="0.25">
      <c r="A50" s="40" t="s">
        <v>52</v>
      </c>
      <c r="B50" s="11" t="s">
        <v>61</v>
      </c>
      <c r="C50" s="37">
        <v>1</v>
      </c>
      <c r="D50" s="13">
        <v>5109</v>
      </c>
      <c r="E50" s="12">
        <f t="shared" ref="E50:E52" si="49">D50*C50</f>
        <v>5109</v>
      </c>
      <c r="F50" s="12"/>
      <c r="G50" s="12"/>
      <c r="H50" s="14">
        <v>0.15</v>
      </c>
      <c r="I50" s="12">
        <f>E50*H50</f>
        <v>766.35</v>
      </c>
      <c r="J50" s="14">
        <v>0.04</v>
      </c>
      <c r="K50" s="12">
        <f t="shared" si="41"/>
        <v>204.36</v>
      </c>
      <c r="L50" s="12"/>
      <c r="M50" s="12"/>
      <c r="N50" s="12"/>
      <c r="O50" s="12"/>
      <c r="P50" s="12"/>
      <c r="Q50" s="12"/>
      <c r="R50" s="14">
        <v>0.3</v>
      </c>
      <c r="S50" s="12">
        <f>E50*R50</f>
        <v>1532.7</v>
      </c>
      <c r="T50" s="12"/>
      <c r="U50" s="12"/>
      <c r="V50" s="14"/>
      <c r="W50" s="12"/>
      <c r="X50" s="14">
        <v>1.5</v>
      </c>
      <c r="Y50" s="12">
        <f>E50*X50</f>
        <v>7663.5</v>
      </c>
      <c r="Z50" s="12">
        <f t="shared" si="36"/>
        <v>19858.683000000001</v>
      </c>
      <c r="AA50" s="12">
        <f t="shared" si="37"/>
        <v>35134.593000000001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4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4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4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4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4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4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4"/>
      <c r="GA50" s="24"/>
      <c r="GB50" s="24"/>
      <c r="GC50" s="24"/>
      <c r="GD50" s="24"/>
      <c r="GE50" s="24"/>
    </row>
    <row r="51" spans="1:234" s="18" customFormat="1" ht="12" customHeight="1" x14ac:dyDescent="0.25">
      <c r="A51" s="40"/>
      <c r="B51" s="11" t="s">
        <v>62</v>
      </c>
      <c r="C51" s="37">
        <v>1</v>
      </c>
      <c r="D51" s="13">
        <v>4650</v>
      </c>
      <c r="E51" s="12">
        <f t="shared" si="49"/>
        <v>4650</v>
      </c>
      <c r="F51" s="12"/>
      <c r="G51" s="12"/>
      <c r="H51" s="14">
        <v>0.15</v>
      </c>
      <c r="I51" s="12">
        <f t="shared" ref="I51:I59" si="50">E51*H51</f>
        <v>697.5</v>
      </c>
      <c r="J51" s="14">
        <v>0.04</v>
      </c>
      <c r="K51" s="12">
        <f t="shared" si="41"/>
        <v>186</v>
      </c>
      <c r="L51" s="12"/>
      <c r="M51" s="12"/>
      <c r="N51" s="12"/>
      <c r="O51" s="12"/>
      <c r="P51" s="12"/>
      <c r="Q51" s="12"/>
      <c r="R51" s="14">
        <v>0.3</v>
      </c>
      <c r="S51" s="12">
        <f t="shared" ref="S51:S59" si="51">E51*R51</f>
        <v>1395</v>
      </c>
      <c r="T51" s="12"/>
      <c r="U51" s="12"/>
      <c r="V51" s="14"/>
      <c r="W51" s="12"/>
      <c r="X51" s="14">
        <v>1.7</v>
      </c>
      <c r="Y51" s="12">
        <f t="shared" ref="Y51:Y59" si="52">E51*X51</f>
        <v>7905</v>
      </c>
      <c r="Z51" s="12">
        <f t="shared" si="36"/>
        <v>19283.55</v>
      </c>
      <c r="AA51" s="12">
        <f t="shared" si="37"/>
        <v>34117.050000000003</v>
      </c>
      <c r="AB51" s="23"/>
      <c r="AC51" s="23"/>
      <c r="AD51" s="23"/>
      <c r="AE51" s="23"/>
      <c r="AF51" s="23"/>
      <c r="AG51" s="23"/>
      <c r="AH51" s="23"/>
      <c r="AI51" s="23"/>
      <c r="AJ51" s="23"/>
      <c r="AK51" s="24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4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4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4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4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4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4"/>
      <c r="GA51" s="24"/>
      <c r="GB51" s="24"/>
      <c r="GC51" s="24"/>
      <c r="GD51" s="24"/>
      <c r="GE51" s="24"/>
    </row>
    <row r="52" spans="1:234" s="18" customFormat="1" ht="12" customHeight="1" x14ac:dyDescent="0.25">
      <c r="A52" s="40"/>
      <c r="B52" s="28" t="s">
        <v>63</v>
      </c>
      <c r="C52" s="31">
        <v>1</v>
      </c>
      <c r="D52" s="13">
        <v>4650</v>
      </c>
      <c r="E52" s="12">
        <f t="shared" si="49"/>
        <v>4650</v>
      </c>
      <c r="F52" s="12"/>
      <c r="G52" s="12"/>
      <c r="H52" s="14">
        <v>0.15</v>
      </c>
      <c r="I52" s="12">
        <f t="shared" si="50"/>
        <v>697.5</v>
      </c>
      <c r="J52" s="14">
        <v>0.04</v>
      </c>
      <c r="K52" s="12">
        <f t="shared" si="41"/>
        <v>186</v>
      </c>
      <c r="L52" s="12"/>
      <c r="M52" s="12"/>
      <c r="N52" s="30"/>
      <c r="O52" s="31"/>
      <c r="P52" s="30"/>
      <c r="Q52" s="12"/>
      <c r="R52" s="14">
        <v>0.3</v>
      </c>
      <c r="S52" s="12">
        <f t="shared" si="51"/>
        <v>1395</v>
      </c>
      <c r="T52" s="30"/>
      <c r="U52" s="30"/>
      <c r="V52" s="30"/>
      <c r="W52" s="30"/>
      <c r="X52" s="14">
        <v>1.7</v>
      </c>
      <c r="Y52" s="12">
        <f t="shared" si="52"/>
        <v>7905</v>
      </c>
      <c r="Z52" s="12">
        <f t="shared" si="36"/>
        <v>19283.55</v>
      </c>
      <c r="AA52" s="12">
        <f t="shared" si="37"/>
        <v>34117.050000000003</v>
      </c>
      <c r="AB52" s="23"/>
      <c r="AC52" s="23"/>
      <c r="AD52" s="23"/>
      <c r="AE52" s="23"/>
      <c r="AF52" s="23"/>
      <c r="AG52" s="23"/>
      <c r="AH52" s="23"/>
      <c r="AI52" s="23"/>
      <c r="AJ52" s="23"/>
      <c r="AK52" s="24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4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4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4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4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4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4"/>
      <c r="GA52" s="24"/>
      <c r="GB52" s="24"/>
      <c r="GC52" s="24"/>
      <c r="GD52" s="24"/>
      <c r="GE52" s="24"/>
    </row>
    <row r="53" spans="1:234" s="18" customFormat="1" ht="12" customHeight="1" x14ac:dyDescent="0.25">
      <c r="A53" s="40"/>
      <c r="B53" s="28" t="s">
        <v>64</v>
      </c>
      <c r="C53" s="31">
        <v>1</v>
      </c>
      <c r="D53" s="13">
        <v>4650</v>
      </c>
      <c r="E53" s="12">
        <f t="shared" ref="E53:E59" si="53">D53*C53</f>
        <v>4650</v>
      </c>
      <c r="F53" s="12"/>
      <c r="G53" s="12"/>
      <c r="H53" s="14">
        <v>0.15</v>
      </c>
      <c r="I53" s="12">
        <f t="shared" si="50"/>
        <v>697.5</v>
      </c>
      <c r="J53" s="14">
        <v>0.04</v>
      </c>
      <c r="K53" s="12">
        <f t="shared" si="41"/>
        <v>186</v>
      </c>
      <c r="L53" s="12"/>
      <c r="M53" s="12"/>
      <c r="N53" s="30"/>
      <c r="O53" s="31"/>
      <c r="P53" s="30"/>
      <c r="Q53" s="12"/>
      <c r="R53" s="14">
        <v>0.2</v>
      </c>
      <c r="S53" s="12">
        <f t="shared" si="51"/>
        <v>930</v>
      </c>
      <c r="T53" s="30"/>
      <c r="U53" s="30"/>
      <c r="V53" s="30"/>
      <c r="W53" s="30"/>
      <c r="X53" s="14">
        <v>1.4</v>
      </c>
      <c r="Y53" s="12">
        <f t="shared" si="52"/>
        <v>6510</v>
      </c>
      <c r="Z53" s="12">
        <f t="shared" si="36"/>
        <v>16865.55</v>
      </c>
      <c r="AA53" s="12">
        <f t="shared" si="37"/>
        <v>29839.05</v>
      </c>
      <c r="AB53" s="23"/>
      <c r="AC53" s="23"/>
      <c r="AD53" s="23"/>
      <c r="AE53" s="23"/>
      <c r="AF53" s="23"/>
      <c r="AG53" s="23"/>
      <c r="AH53" s="23"/>
      <c r="AI53" s="23"/>
      <c r="AJ53" s="23"/>
      <c r="AK53" s="24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4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4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4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4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4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4"/>
      <c r="GA53" s="24"/>
      <c r="GB53" s="24"/>
      <c r="GC53" s="24"/>
      <c r="GD53" s="24"/>
      <c r="GE53" s="24"/>
    </row>
    <row r="54" spans="1:234" s="18" customFormat="1" ht="12" customHeight="1" x14ac:dyDescent="0.25">
      <c r="A54" s="40"/>
      <c r="B54" s="28" t="s">
        <v>65</v>
      </c>
      <c r="C54" s="31">
        <v>1</v>
      </c>
      <c r="D54" s="13">
        <v>4650</v>
      </c>
      <c r="E54" s="12">
        <f t="shared" si="53"/>
        <v>4650</v>
      </c>
      <c r="F54" s="12"/>
      <c r="G54" s="12"/>
      <c r="H54" s="14">
        <v>0.15</v>
      </c>
      <c r="I54" s="12">
        <f t="shared" si="50"/>
        <v>697.5</v>
      </c>
      <c r="J54" s="14">
        <v>0.04</v>
      </c>
      <c r="K54" s="12">
        <f t="shared" si="41"/>
        <v>186</v>
      </c>
      <c r="L54" s="12"/>
      <c r="M54" s="12"/>
      <c r="N54" s="30"/>
      <c r="O54" s="31"/>
      <c r="P54" s="30"/>
      <c r="Q54" s="12"/>
      <c r="R54" s="14"/>
      <c r="S54" s="12">
        <f t="shared" si="51"/>
        <v>0</v>
      </c>
      <c r="T54" s="30"/>
      <c r="U54" s="30"/>
      <c r="V54" s="30"/>
      <c r="W54" s="30"/>
      <c r="X54" s="14">
        <v>1.22</v>
      </c>
      <c r="Y54" s="12">
        <f t="shared" si="52"/>
        <v>5673</v>
      </c>
      <c r="Z54" s="12">
        <f t="shared" si="36"/>
        <v>14568.45</v>
      </c>
      <c r="AA54" s="12">
        <f t="shared" si="37"/>
        <v>25774.95</v>
      </c>
      <c r="AB54" s="23"/>
      <c r="AC54" s="23"/>
      <c r="AD54" s="23"/>
      <c r="AE54" s="23"/>
      <c r="AF54" s="23"/>
      <c r="AG54" s="23"/>
      <c r="AH54" s="23"/>
      <c r="AI54" s="23"/>
      <c r="AJ54" s="23"/>
      <c r="AK54" s="24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4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4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4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4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4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4"/>
      <c r="GA54" s="24"/>
      <c r="GB54" s="24"/>
      <c r="GC54" s="24"/>
      <c r="GD54" s="24"/>
      <c r="GE54" s="24"/>
    </row>
    <row r="55" spans="1:234" s="18" customFormat="1" ht="12" customHeight="1" x14ac:dyDescent="0.25">
      <c r="A55" s="40"/>
      <c r="B55" s="28" t="s">
        <v>66</v>
      </c>
      <c r="C55" s="31">
        <v>1</v>
      </c>
      <c r="D55" s="13">
        <v>3275</v>
      </c>
      <c r="E55" s="12">
        <f t="shared" si="53"/>
        <v>3275</v>
      </c>
      <c r="F55" s="12"/>
      <c r="G55" s="12"/>
      <c r="H55" s="14">
        <v>0.15</v>
      </c>
      <c r="I55" s="12">
        <f t="shared" si="50"/>
        <v>491.25</v>
      </c>
      <c r="J55" s="14">
        <v>0.04</v>
      </c>
      <c r="K55" s="12">
        <f t="shared" si="41"/>
        <v>131</v>
      </c>
      <c r="L55" s="12"/>
      <c r="M55" s="12"/>
      <c r="N55" s="30"/>
      <c r="O55" s="31"/>
      <c r="P55" s="30"/>
      <c r="Q55" s="12"/>
      <c r="R55" s="14">
        <v>0.2</v>
      </c>
      <c r="S55" s="12">
        <f t="shared" si="51"/>
        <v>655</v>
      </c>
      <c r="T55" s="30"/>
      <c r="U55" s="30"/>
      <c r="V55" s="30"/>
      <c r="W55" s="30"/>
      <c r="X55" s="14">
        <v>1.5</v>
      </c>
      <c r="Y55" s="12">
        <f t="shared" si="52"/>
        <v>4912.5</v>
      </c>
      <c r="Z55" s="12">
        <f t="shared" si="36"/>
        <v>12304.175000000001</v>
      </c>
      <c r="AA55" s="12">
        <f t="shared" si="37"/>
        <v>21768.925000000003</v>
      </c>
      <c r="AB55" s="23"/>
      <c r="AC55" s="23"/>
      <c r="AD55" s="23"/>
      <c r="AE55" s="23"/>
      <c r="AF55" s="23"/>
      <c r="AG55" s="23"/>
      <c r="AH55" s="23"/>
      <c r="AI55" s="23"/>
      <c r="AJ55" s="23"/>
      <c r="AK55" s="24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4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4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4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4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4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4"/>
      <c r="GA55" s="24"/>
      <c r="GB55" s="24"/>
      <c r="GC55" s="24"/>
      <c r="GD55" s="24"/>
      <c r="GE55" s="24"/>
    </row>
    <row r="56" spans="1:234" s="18" customFormat="1" ht="12" customHeight="1" x14ac:dyDescent="0.25">
      <c r="A56" s="40"/>
      <c r="B56" s="28" t="s">
        <v>67</v>
      </c>
      <c r="C56" s="31">
        <v>0.5</v>
      </c>
      <c r="D56" s="13">
        <v>3275</v>
      </c>
      <c r="E56" s="12">
        <f t="shared" si="53"/>
        <v>1637.5</v>
      </c>
      <c r="F56" s="12"/>
      <c r="G56" s="12"/>
      <c r="H56" s="14">
        <v>0.15</v>
      </c>
      <c r="I56" s="12">
        <f t="shared" si="50"/>
        <v>245.625</v>
      </c>
      <c r="J56" s="14">
        <v>0.04</v>
      </c>
      <c r="K56" s="12">
        <f t="shared" si="41"/>
        <v>65.5</v>
      </c>
      <c r="L56" s="12"/>
      <c r="M56" s="12"/>
      <c r="N56" s="30"/>
      <c r="O56" s="31"/>
      <c r="P56" s="30"/>
      <c r="Q56" s="12"/>
      <c r="R56" s="14"/>
      <c r="S56" s="12">
        <f t="shared" si="51"/>
        <v>0</v>
      </c>
      <c r="T56" s="30"/>
      <c r="U56" s="30"/>
      <c r="V56" s="30"/>
      <c r="W56" s="30"/>
      <c r="X56" s="14">
        <v>1.5</v>
      </c>
      <c r="Y56" s="12">
        <f t="shared" si="52"/>
        <v>2456.25</v>
      </c>
      <c r="Z56" s="12">
        <f t="shared" si="36"/>
        <v>5726.3375000000005</v>
      </c>
      <c r="AA56" s="12">
        <f t="shared" si="37"/>
        <v>10131.212500000001</v>
      </c>
      <c r="AB56" s="23"/>
      <c r="AC56" s="23"/>
      <c r="AD56" s="23"/>
      <c r="AE56" s="23"/>
      <c r="AF56" s="23"/>
      <c r="AG56" s="23"/>
      <c r="AH56" s="23"/>
      <c r="AI56" s="23"/>
      <c r="AJ56" s="23"/>
      <c r="AK56" s="24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4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4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4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4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4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4"/>
      <c r="GA56" s="24"/>
      <c r="GB56" s="24"/>
      <c r="GC56" s="24"/>
      <c r="GD56" s="24"/>
      <c r="GE56" s="24"/>
    </row>
    <row r="57" spans="1:234" s="18" customFormat="1" ht="12" customHeight="1" x14ac:dyDescent="0.25">
      <c r="A57" s="40"/>
      <c r="B57" s="11" t="s">
        <v>68</v>
      </c>
      <c r="C57" s="37">
        <v>1.5</v>
      </c>
      <c r="D57" s="13">
        <v>3275</v>
      </c>
      <c r="E57" s="12">
        <f t="shared" si="53"/>
        <v>4912.5</v>
      </c>
      <c r="F57" s="12"/>
      <c r="G57" s="12"/>
      <c r="H57" s="14">
        <v>0.15</v>
      </c>
      <c r="I57" s="12">
        <f t="shared" si="50"/>
        <v>736.875</v>
      </c>
      <c r="J57" s="14">
        <v>0.04</v>
      </c>
      <c r="K57" s="12">
        <f t="shared" si="41"/>
        <v>196.5</v>
      </c>
      <c r="L57" s="12"/>
      <c r="M57" s="12"/>
      <c r="N57" s="12"/>
      <c r="O57" s="12"/>
      <c r="P57" s="12"/>
      <c r="Q57" s="12"/>
      <c r="R57" s="38">
        <v>0.2</v>
      </c>
      <c r="S57" s="12">
        <f t="shared" si="51"/>
        <v>982.5</v>
      </c>
      <c r="T57" s="12"/>
      <c r="U57" s="12"/>
      <c r="V57" s="14"/>
      <c r="W57" s="12"/>
      <c r="X57" s="14">
        <v>1.5</v>
      </c>
      <c r="Y57" s="12">
        <f t="shared" si="52"/>
        <v>7368.75</v>
      </c>
      <c r="Z57" s="12">
        <f t="shared" si="36"/>
        <v>18456.262500000001</v>
      </c>
      <c r="AA57" s="12">
        <f t="shared" si="37"/>
        <v>32653.387500000001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6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6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6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6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6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6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6"/>
      <c r="GA57" s="16"/>
      <c r="GB57" s="16"/>
      <c r="GC57" s="16"/>
      <c r="GD57" s="16"/>
      <c r="GE57" s="16"/>
    </row>
    <row r="58" spans="1:234" ht="12" customHeight="1" x14ac:dyDescent="0.25">
      <c r="A58" s="40"/>
      <c r="B58" s="11" t="s">
        <v>68</v>
      </c>
      <c r="C58" s="37">
        <v>1</v>
      </c>
      <c r="D58" s="13">
        <v>3275</v>
      </c>
      <c r="E58" s="12">
        <f t="shared" si="53"/>
        <v>3275</v>
      </c>
      <c r="F58" s="12"/>
      <c r="G58" s="12"/>
      <c r="H58" s="14">
        <v>0.15</v>
      </c>
      <c r="I58" s="12">
        <f t="shared" si="50"/>
        <v>491.25</v>
      </c>
      <c r="J58" s="14">
        <v>0.04</v>
      </c>
      <c r="K58" s="12">
        <f t="shared" si="41"/>
        <v>131</v>
      </c>
      <c r="L58" s="12"/>
      <c r="M58" s="12"/>
      <c r="N58" s="12"/>
      <c r="O58" s="12"/>
      <c r="P58" s="12"/>
      <c r="Q58" s="12"/>
      <c r="R58" s="14">
        <v>0.3</v>
      </c>
      <c r="S58" s="12">
        <f t="shared" si="51"/>
        <v>982.5</v>
      </c>
      <c r="T58" s="12"/>
      <c r="U58" s="12"/>
      <c r="V58" s="14"/>
      <c r="W58" s="12"/>
      <c r="X58" s="14">
        <v>1.5</v>
      </c>
      <c r="Y58" s="12">
        <f t="shared" si="52"/>
        <v>4912.5</v>
      </c>
      <c r="Z58" s="12">
        <f t="shared" si="36"/>
        <v>12729.925000000001</v>
      </c>
      <c r="AA58" s="12">
        <f t="shared" si="37"/>
        <v>22522.175000000003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6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6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6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6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6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6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6"/>
      <c r="GA58" s="16"/>
      <c r="GB58" s="16"/>
      <c r="GC58" s="16"/>
      <c r="GD58" s="16"/>
      <c r="GE58" s="16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</row>
    <row r="59" spans="1:234" s="34" customFormat="1" ht="12" customHeight="1" x14ac:dyDescent="0.25">
      <c r="A59" s="40"/>
      <c r="B59" s="28" t="s">
        <v>69</v>
      </c>
      <c r="C59" s="31">
        <v>1.5</v>
      </c>
      <c r="D59" s="13">
        <v>3275</v>
      </c>
      <c r="E59" s="12">
        <f t="shared" si="53"/>
        <v>4912.5</v>
      </c>
      <c r="F59" s="12"/>
      <c r="G59" s="12"/>
      <c r="H59" s="14">
        <v>0.15</v>
      </c>
      <c r="I59" s="12">
        <f t="shared" si="50"/>
        <v>736.875</v>
      </c>
      <c r="J59" s="14">
        <v>0.04</v>
      </c>
      <c r="K59" s="12">
        <f t="shared" si="41"/>
        <v>196.5</v>
      </c>
      <c r="L59" s="12"/>
      <c r="M59" s="12"/>
      <c r="N59" s="30"/>
      <c r="O59" s="31"/>
      <c r="P59" s="30"/>
      <c r="Q59" s="12"/>
      <c r="R59" s="14">
        <v>0.3</v>
      </c>
      <c r="S59" s="12">
        <f t="shared" si="51"/>
        <v>1473.75</v>
      </c>
      <c r="T59" s="30"/>
      <c r="U59" s="30"/>
      <c r="V59" s="30"/>
      <c r="W59" s="30"/>
      <c r="X59" s="14">
        <v>2</v>
      </c>
      <c r="Y59" s="12">
        <f t="shared" si="52"/>
        <v>9825</v>
      </c>
      <c r="Z59" s="12">
        <f t="shared" si="36"/>
        <v>22288.012500000001</v>
      </c>
      <c r="AA59" s="12">
        <f t="shared" si="37"/>
        <v>39432.637499999997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4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4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4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4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4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4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4"/>
      <c r="GA59" s="24"/>
      <c r="GB59" s="24"/>
      <c r="GC59" s="24"/>
      <c r="GD59" s="24"/>
      <c r="GE59" s="24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</row>
    <row r="60" spans="1:234" ht="12" customHeight="1" x14ac:dyDescent="0.25">
      <c r="A60" s="20" t="s">
        <v>36</v>
      </c>
      <c r="B60" s="20"/>
      <c r="C60" s="21">
        <f>SUM(C41:C59)</f>
        <v>23.5</v>
      </c>
      <c r="D60" s="22"/>
      <c r="E60" s="21">
        <f>SUM(E41:E59)</f>
        <v>91525</v>
      </c>
      <c r="F60" s="21"/>
      <c r="G60" s="21">
        <f>SUM(G50:G59)</f>
        <v>0</v>
      </c>
      <c r="H60" s="21"/>
      <c r="I60" s="21">
        <f>SUM(I41:I59)</f>
        <v>13728.75</v>
      </c>
      <c r="J60" s="21"/>
      <c r="K60" s="21">
        <f>SUM(K41:K59)</f>
        <v>4170.3999999999996</v>
      </c>
      <c r="L60" s="21"/>
      <c r="M60" s="21">
        <f>SUM(M50:M59)</f>
        <v>0</v>
      </c>
      <c r="N60" s="21"/>
      <c r="O60" s="21">
        <f>SUM(O41:O59)</f>
        <v>2307.75</v>
      </c>
      <c r="P60" s="21"/>
      <c r="Q60" s="21">
        <f>SUM(Q50:Q59)</f>
        <v>0</v>
      </c>
      <c r="R60" s="21"/>
      <c r="S60" s="21">
        <f>SUM(S41:S59)</f>
        <v>20374.3</v>
      </c>
      <c r="T60" s="21"/>
      <c r="U60" s="21">
        <f>SUM(U50:U59)</f>
        <v>0</v>
      </c>
      <c r="V60" s="21"/>
      <c r="W60" s="21">
        <f>SUM(W50:W59)</f>
        <v>0</v>
      </c>
      <c r="X60" s="21"/>
      <c r="Y60" s="21">
        <f>SUM(Y41:Y59)</f>
        <v>140153.60000000001</v>
      </c>
      <c r="Z60" s="21">
        <f>SUM(Z41:Z59)</f>
        <v>353937.74</v>
      </c>
      <c r="AA60" s="21">
        <f>SUM(AA41:AA59)</f>
        <v>626197.53999999992</v>
      </c>
      <c r="AB60" s="23"/>
      <c r="AC60" s="23"/>
      <c r="AD60" s="23"/>
      <c r="AE60" s="23"/>
      <c r="AF60" s="23"/>
      <c r="AG60" s="23"/>
      <c r="AH60" s="23"/>
      <c r="AI60" s="23"/>
      <c r="AJ60" s="23"/>
      <c r="AK60" s="24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4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4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4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4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4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4"/>
      <c r="GA60" s="24"/>
      <c r="GB60" s="24"/>
      <c r="GC60" s="24"/>
      <c r="GD60" s="24"/>
      <c r="GE60" s="24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</row>
    <row r="61" spans="1:234" ht="12" customHeight="1" x14ac:dyDescent="0.25">
      <c r="A61" s="35" t="s">
        <v>70</v>
      </c>
      <c r="B61" s="35"/>
      <c r="C61" s="21">
        <f>C60+C35+C28+C20+C16+C40</f>
        <v>62.75</v>
      </c>
      <c r="D61" s="22"/>
      <c r="E61" s="21">
        <f>E60+E35+E28+E20+E16+E40</f>
        <v>294510.5</v>
      </c>
      <c r="F61" s="21"/>
      <c r="G61" s="21">
        <f>G60+G35+G28+G20+G16+G40</f>
        <v>1384.75</v>
      </c>
      <c r="H61" s="21"/>
      <c r="I61" s="21">
        <f>I60+I35+I28+I20+I16+I40</f>
        <v>49094.424999999996</v>
      </c>
      <c r="J61" s="21"/>
      <c r="K61" s="21">
        <f>K60+K35+K28+K20+K16+K40</f>
        <v>11991.659999999998</v>
      </c>
      <c r="L61" s="21"/>
      <c r="M61" s="21">
        <f>M60+M35+M28+M20+M16+M40</f>
        <v>31877.25</v>
      </c>
      <c r="N61" s="21"/>
      <c r="O61" s="21">
        <f>O60+O35+O28+O20+O16+O40</f>
        <v>2307.75</v>
      </c>
      <c r="P61" s="21"/>
      <c r="Q61" s="21">
        <f>Q60+Q35+Q28+Q20+Q16+Q40</f>
        <v>0</v>
      </c>
      <c r="R61" s="21"/>
      <c r="S61" s="21">
        <f>S60+S35+S28+S20+S16+S40</f>
        <v>85005.75</v>
      </c>
      <c r="T61" s="21"/>
      <c r="U61" s="21">
        <f>U60+U35+U28+U20+U16+U40</f>
        <v>1000.8000000000001</v>
      </c>
      <c r="V61" s="21"/>
      <c r="W61" s="21">
        <f>W60+W35+W28+W20+W16+W40</f>
        <v>0</v>
      </c>
      <c r="X61" s="21"/>
      <c r="Y61" s="21">
        <f>Y60+Y35+Y28+Y20+Y16+Y40</f>
        <v>447916.85</v>
      </c>
      <c r="Z61" s="21">
        <f>Z60+Z35+Z28+Z20+Z16+Z40</f>
        <v>1202616.6554999999</v>
      </c>
      <c r="AA61" s="21">
        <f>AA60+AA35+AA28+AA20+AA16+AA40</f>
        <v>2127706.3905000002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4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4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4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4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4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4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4"/>
      <c r="GA61" s="24"/>
      <c r="GB61" s="24"/>
      <c r="GC61" s="24"/>
      <c r="GD61" s="24"/>
      <c r="GE61" s="24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</row>
  </sheetData>
  <mergeCells count="30">
    <mergeCell ref="A17:A19"/>
    <mergeCell ref="H1:O2"/>
    <mergeCell ref="P1:Y1"/>
    <mergeCell ref="Z1:Z4"/>
    <mergeCell ref="AA1:AA4"/>
    <mergeCell ref="P2:Y2"/>
    <mergeCell ref="H3:I3"/>
    <mergeCell ref="J3:K3"/>
    <mergeCell ref="L3:M3"/>
    <mergeCell ref="N3:O3"/>
    <mergeCell ref="P3:Q3"/>
    <mergeCell ref="A1:A4"/>
    <mergeCell ref="B1:B4"/>
    <mergeCell ref="C1:C4"/>
    <mergeCell ref="D1:D4"/>
    <mergeCell ref="E1:E4"/>
    <mergeCell ref="R3:S3"/>
    <mergeCell ref="T3:U3"/>
    <mergeCell ref="V3:W3"/>
    <mergeCell ref="X3:Y3"/>
    <mergeCell ref="A6:A15"/>
    <mergeCell ref="F1:G3"/>
    <mergeCell ref="A41:A49"/>
    <mergeCell ref="A50:A59"/>
    <mergeCell ref="A20:B20"/>
    <mergeCell ref="A21:A27"/>
    <mergeCell ref="A28:B28"/>
    <mergeCell ref="A29:A34"/>
    <mergeCell ref="A35:B35"/>
    <mergeCell ref="A36:A39"/>
  </mergeCells>
  <pageMargins left="0.19685039370078741" right="0.19685039370078741" top="0.74803149606299213" bottom="0.74803149606299213" header="0.31496062992125984" footer="0.31496062992125984"/>
  <pageSetup paperSize="8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E38" sqref="E38"/>
    </sheetView>
  </sheetViews>
  <sheetFormatPr defaultRowHeight="15" x14ac:dyDescent="0.25"/>
  <cols>
    <col min="1" max="1" width="22.42578125" customWidth="1"/>
    <col min="2" max="2" width="31.42578125" customWidth="1"/>
    <col min="3" max="3" width="0" hidden="1" customWidth="1"/>
    <col min="4" max="4" width="11.7109375" hidden="1" customWidth="1"/>
    <col min="5" max="5" width="27.7109375" customWidth="1"/>
    <col min="7" max="7" width="33.42578125" customWidth="1"/>
  </cols>
  <sheetData>
    <row r="1" spans="1:5" ht="41.25" customHeight="1" x14ac:dyDescent="0.3">
      <c r="A1" s="56" t="s">
        <v>116</v>
      </c>
      <c r="B1" s="56"/>
      <c r="C1" s="56"/>
      <c r="D1" s="56"/>
      <c r="E1" s="56"/>
    </row>
    <row r="2" spans="1:5" x14ac:dyDescent="0.25">
      <c r="A2" s="39" t="s">
        <v>0</v>
      </c>
      <c r="B2" s="39" t="s">
        <v>1</v>
      </c>
      <c r="C2" s="46" t="s">
        <v>2</v>
      </c>
      <c r="D2" s="47" t="s">
        <v>3</v>
      </c>
      <c r="E2" s="50" t="s">
        <v>115</v>
      </c>
    </row>
    <row r="3" spans="1:5" x14ac:dyDescent="0.25">
      <c r="A3" s="39"/>
      <c r="B3" s="39"/>
      <c r="C3" s="46"/>
      <c r="D3" s="47"/>
      <c r="E3" s="51"/>
    </row>
    <row r="4" spans="1:5" x14ac:dyDescent="0.25">
      <c r="A4" s="39"/>
      <c r="B4" s="39"/>
      <c r="C4" s="46"/>
      <c r="D4" s="47"/>
      <c r="E4" s="51"/>
    </row>
    <row r="5" spans="1:5" x14ac:dyDescent="0.25">
      <c r="A5" s="39"/>
      <c r="B5" s="39"/>
      <c r="C5" s="46"/>
      <c r="D5" s="47"/>
      <c r="E5" s="52"/>
    </row>
    <row r="6" spans="1:5" ht="15.75" x14ac:dyDescent="0.25">
      <c r="A6" s="48">
        <v>1</v>
      </c>
      <c r="B6" s="48">
        <v>2</v>
      </c>
      <c r="C6" s="48">
        <v>3</v>
      </c>
      <c r="D6" s="49">
        <v>4</v>
      </c>
      <c r="E6" s="53"/>
    </row>
    <row r="7" spans="1:5" ht="15.75" x14ac:dyDescent="0.25">
      <c r="A7" s="42" t="s">
        <v>25</v>
      </c>
      <c r="B7" s="11" t="s">
        <v>26</v>
      </c>
      <c r="C7" s="12">
        <v>1</v>
      </c>
      <c r="D7" s="13">
        <v>15638</v>
      </c>
      <c r="E7" s="53" t="s">
        <v>71</v>
      </c>
    </row>
    <row r="8" spans="1:5" ht="15.75" x14ac:dyDescent="0.25">
      <c r="A8" s="42"/>
      <c r="B8" s="11" t="s">
        <v>27</v>
      </c>
      <c r="C8" s="12">
        <v>1</v>
      </c>
      <c r="D8" s="13">
        <v>12510</v>
      </c>
      <c r="E8" s="53" t="s">
        <v>72</v>
      </c>
    </row>
    <row r="9" spans="1:5" ht="15.75" x14ac:dyDescent="0.25">
      <c r="A9" s="42"/>
      <c r="B9" s="11" t="s">
        <v>28</v>
      </c>
      <c r="C9" s="12">
        <v>0.5</v>
      </c>
      <c r="D9" s="13">
        <v>5608</v>
      </c>
      <c r="E9" s="53" t="s">
        <v>73</v>
      </c>
    </row>
    <row r="10" spans="1:5" ht="15.75" x14ac:dyDescent="0.25">
      <c r="A10" s="42"/>
      <c r="B10" s="19" t="s">
        <v>29</v>
      </c>
      <c r="C10" s="12">
        <v>1</v>
      </c>
      <c r="D10" s="13">
        <v>6742</v>
      </c>
      <c r="E10" s="53" t="s">
        <v>74</v>
      </c>
    </row>
    <row r="11" spans="1:5" ht="15.75" x14ac:dyDescent="0.25">
      <c r="A11" s="42"/>
      <c r="B11" s="19" t="s">
        <v>30</v>
      </c>
      <c r="C11" s="12">
        <v>1</v>
      </c>
      <c r="D11" s="13">
        <v>5608</v>
      </c>
      <c r="E11" s="53" t="s">
        <v>75</v>
      </c>
    </row>
    <row r="12" spans="1:5" ht="15.75" x14ac:dyDescent="0.25">
      <c r="A12" s="42"/>
      <c r="B12" s="11" t="s">
        <v>31</v>
      </c>
      <c r="C12" s="12">
        <v>1</v>
      </c>
      <c r="D12" s="13">
        <v>5608</v>
      </c>
      <c r="E12" s="53" t="s">
        <v>76</v>
      </c>
    </row>
    <row r="13" spans="1:5" ht="15.75" x14ac:dyDescent="0.25">
      <c r="A13" s="42"/>
      <c r="B13" s="11" t="s">
        <v>32</v>
      </c>
      <c r="C13" s="12">
        <v>0.5</v>
      </c>
      <c r="D13" s="13">
        <v>4650</v>
      </c>
      <c r="E13" s="53" t="s">
        <v>107</v>
      </c>
    </row>
    <row r="14" spans="1:5" ht="15.75" x14ac:dyDescent="0.25">
      <c r="A14" s="42"/>
      <c r="B14" s="11" t="s">
        <v>33</v>
      </c>
      <c r="C14" s="12">
        <v>0.5</v>
      </c>
      <c r="D14" s="13">
        <v>4650</v>
      </c>
      <c r="E14" s="53" t="s">
        <v>76</v>
      </c>
    </row>
    <row r="15" spans="1:5" ht="15.75" x14ac:dyDescent="0.25">
      <c r="A15" s="42"/>
      <c r="B15" s="11" t="s">
        <v>34</v>
      </c>
      <c r="C15" s="12">
        <v>1</v>
      </c>
      <c r="D15" s="13">
        <v>4650</v>
      </c>
      <c r="E15" s="53" t="s">
        <v>73</v>
      </c>
    </row>
    <row r="16" spans="1:5" ht="15.75" x14ac:dyDescent="0.25">
      <c r="A16" s="42"/>
      <c r="B16" s="11" t="s">
        <v>35</v>
      </c>
      <c r="C16" s="12">
        <v>1</v>
      </c>
      <c r="D16" s="13">
        <v>4650</v>
      </c>
      <c r="E16" s="53" t="s">
        <v>77</v>
      </c>
    </row>
    <row r="17" spans="1:5" ht="15.75" x14ac:dyDescent="0.25">
      <c r="A17" s="42" t="s">
        <v>37</v>
      </c>
      <c r="B17" s="11" t="s">
        <v>38</v>
      </c>
      <c r="C17" s="12">
        <v>1</v>
      </c>
      <c r="D17" s="13">
        <v>8017</v>
      </c>
      <c r="E17" s="53" t="s">
        <v>78</v>
      </c>
    </row>
    <row r="18" spans="1:5" ht="18" customHeight="1" x14ac:dyDescent="0.25">
      <c r="A18" s="42"/>
      <c r="B18" s="11" t="s">
        <v>39</v>
      </c>
      <c r="C18" s="12">
        <v>1</v>
      </c>
      <c r="D18" s="13">
        <v>6742</v>
      </c>
      <c r="E18" s="53" t="s">
        <v>103</v>
      </c>
    </row>
    <row r="19" spans="1:5" ht="15.75" x14ac:dyDescent="0.25">
      <c r="A19" s="42"/>
      <c r="B19" s="11" t="s">
        <v>40</v>
      </c>
      <c r="C19" s="12">
        <v>1</v>
      </c>
      <c r="D19" s="13">
        <v>5539</v>
      </c>
      <c r="E19" s="54" t="s">
        <v>79</v>
      </c>
    </row>
    <row r="20" spans="1:5" ht="15.75" x14ac:dyDescent="0.25">
      <c r="A20" s="39" t="s">
        <v>41</v>
      </c>
      <c r="B20" s="11" t="s">
        <v>40</v>
      </c>
      <c r="C20" s="12">
        <v>1</v>
      </c>
      <c r="D20" s="13">
        <v>5539</v>
      </c>
      <c r="E20" s="53" t="s">
        <v>80</v>
      </c>
    </row>
    <row r="21" spans="1:5" ht="15.75" x14ac:dyDescent="0.25">
      <c r="A21" s="39"/>
      <c r="B21" s="11" t="s">
        <v>40</v>
      </c>
      <c r="C21" s="12">
        <v>1</v>
      </c>
      <c r="D21" s="13">
        <v>5539</v>
      </c>
      <c r="E21" s="53" t="s">
        <v>81</v>
      </c>
    </row>
    <row r="22" spans="1:5" ht="15.75" x14ac:dyDescent="0.25">
      <c r="A22" s="39"/>
      <c r="B22" s="11" t="s">
        <v>40</v>
      </c>
      <c r="C22" s="12">
        <v>1</v>
      </c>
      <c r="D22" s="13">
        <v>5539</v>
      </c>
      <c r="E22" s="53" t="s">
        <v>82</v>
      </c>
    </row>
    <row r="23" spans="1:5" ht="15.75" x14ac:dyDescent="0.25">
      <c r="A23" s="39"/>
      <c r="B23" s="11" t="s">
        <v>40</v>
      </c>
      <c r="C23" s="12">
        <v>1</v>
      </c>
      <c r="D23" s="13">
        <v>5539</v>
      </c>
      <c r="E23" s="53" t="s">
        <v>83</v>
      </c>
    </row>
    <row r="24" spans="1:5" ht="63" x14ac:dyDescent="0.25">
      <c r="A24" s="39"/>
      <c r="B24" s="27" t="s">
        <v>42</v>
      </c>
      <c r="C24" s="12">
        <v>4.5</v>
      </c>
      <c r="D24" s="13">
        <v>3603</v>
      </c>
      <c r="E24" s="55" t="s">
        <v>108</v>
      </c>
    </row>
    <row r="25" spans="1:5" ht="31.5" x14ac:dyDescent="0.25">
      <c r="A25" s="39"/>
      <c r="B25" s="27" t="s">
        <v>42</v>
      </c>
      <c r="C25" s="12">
        <v>2</v>
      </c>
      <c r="D25" s="13">
        <v>3603</v>
      </c>
      <c r="E25" s="55" t="s">
        <v>104</v>
      </c>
    </row>
    <row r="26" spans="1:5" ht="31.5" x14ac:dyDescent="0.25">
      <c r="A26" s="39"/>
      <c r="B26" s="27" t="s">
        <v>42</v>
      </c>
      <c r="C26" s="12">
        <v>1</v>
      </c>
      <c r="D26" s="13">
        <v>3603</v>
      </c>
      <c r="E26" s="53" t="s">
        <v>105</v>
      </c>
    </row>
    <row r="27" spans="1:5" ht="47.25" x14ac:dyDescent="0.25">
      <c r="A27" s="39" t="s">
        <v>43</v>
      </c>
      <c r="B27" s="27" t="s">
        <v>42</v>
      </c>
      <c r="C27" s="12">
        <v>5.5</v>
      </c>
      <c r="D27" s="13">
        <v>3603</v>
      </c>
      <c r="E27" s="55" t="s">
        <v>109</v>
      </c>
    </row>
    <row r="28" spans="1:5" ht="15.75" x14ac:dyDescent="0.25">
      <c r="A28" s="39"/>
      <c r="B28" s="11" t="s">
        <v>44</v>
      </c>
      <c r="C28" s="12">
        <v>0.5</v>
      </c>
      <c r="D28" s="13">
        <v>3275</v>
      </c>
      <c r="E28" s="53" t="s">
        <v>84</v>
      </c>
    </row>
    <row r="29" spans="1:5" ht="15.75" x14ac:dyDescent="0.25">
      <c r="A29" s="39"/>
      <c r="B29" s="11" t="s">
        <v>45</v>
      </c>
      <c r="C29" s="12">
        <v>1</v>
      </c>
      <c r="D29" s="13">
        <v>3275</v>
      </c>
      <c r="E29" s="53" t="s">
        <v>85</v>
      </c>
    </row>
    <row r="30" spans="1:5" ht="15.75" x14ac:dyDescent="0.25">
      <c r="A30" s="39"/>
      <c r="B30" s="11" t="s">
        <v>46</v>
      </c>
      <c r="C30" s="12">
        <v>0.5</v>
      </c>
      <c r="D30" s="13">
        <v>3275</v>
      </c>
      <c r="E30" s="53" t="s">
        <v>84</v>
      </c>
    </row>
    <row r="31" spans="1:5" ht="47.25" x14ac:dyDescent="0.25">
      <c r="A31" s="39"/>
      <c r="B31" s="28" t="s">
        <v>47</v>
      </c>
      <c r="C31" s="29">
        <v>3.75</v>
      </c>
      <c r="D31" s="13">
        <v>4650</v>
      </c>
      <c r="E31" s="55" t="s">
        <v>86</v>
      </c>
    </row>
    <row r="32" spans="1:5" ht="15.75" x14ac:dyDescent="0.25">
      <c r="A32" s="39"/>
      <c r="B32" s="28" t="s">
        <v>47</v>
      </c>
      <c r="C32" s="31">
        <v>1</v>
      </c>
      <c r="D32" s="13">
        <v>4650</v>
      </c>
      <c r="E32" s="53" t="s">
        <v>87</v>
      </c>
    </row>
    <row r="33" spans="1:5" ht="15.75" x14ac:dyDescent="0.25">
      <c r="A33" s="42" t="s">
        <v>48</v>
      </c>
      <c r="B33" s="32" t="s">
        <v>49</v>
      </c>
      <c r="C33" s="12">
        <v>1</v>
      </c>
      <c r="D33" s="13">
        <v>6038</v>
      </c>
      <c r="E33" s="53" t="s">
        <v>88</v>
      </c>
    </row>
    <row r="34" spans="1:5" ht="15.75" x14ac:dyDescent="0.25">
      <c r="A34" s="42"/>
      <c r="B34" s="32" t="s">
        <v>50</v>
      </c>
      <c r="C34" s="12">
        <v>1</v>
      </c>
      <c r="D34" s="13">
        <v>3813</v>
      </c>
      <c r="E34" s="53" t="s">
        <v>89</v>
      </c>
    </row>
    <row r="35" spans="1:5" ht="31.5" x14ac:dyDescent="0.25">
      <c r="A35" s="42"/>
      <c r="B35" s="32" t="s">
        <v>51</v>
      </c>
      <c r="C35" s="29">
        <v>1</v>
      </c>
      <c r="D35" s="13">
        <v>6172</v>
      </c>
      <c r="E35" s="53" t="s">
        <v>90</v>
      </c>
    </row>
    <row r="36" spans="1:5" ht="31.5" x14ac:dyDescent="0.25">
      <c r="A36" s="42"/>
      <c r="B36" s="32" t="s">
        <v>51</v>
      </c>
      <c r="C36" s="29">
        <v>1</v>
      </c>
      <c r="D36" s="13">
        <v>6172</v>
      </c>
      <c r="E36" s="53" t="s">
        <v>91</v>
      </c>
    </row>
    <row r="37" spans="1:5" ht="15.75" x14ac:dyDescent="0.25">
      <c r="A37" s="39" t="s">
        <v>52</v>
      </c>
      <c r="B37" s="28" t="s">
        <v>53</v>
      </c>
      <c r="C37" s="31">
        <v>1.5</v>
      </c>
      <c r="D37" s="13">
        <v>6154</v>
      </c>
      <c r="E37" s="53" t="s">
        <v>92</v>
      </c>
    </row>
    <row r="38" spans="1:5" ht="31.5" x14ac:dyDescent="0.25">
      <c r="A38" s="39"/>
      <c r="B38" s="11" t="s">
        <v>54</v>
      </c>
      <c r="C38" s="37">
        <v>2</v>
      </c>
      <c r="D38" s="13">
        <v>3275</v>
      </c>
      <c r="E38" s="55" t="s">
        <v>110</v>
      </c>
    </row>
    <row r="39" spans="1:5" ht="15.75" x14ac:dyDescent="0.25">
      <c r="A39" s="39"/>
      <c r="B39" s="11" t="s">
        <v>55</v>
      </c>
      <c r="C39" s="37">
        <v>0.5</v>
      </c>
      <c r="D39" s="13">
        <v>3275</v>
      </c>
      <c r="E39" s="53" t="s">
        <v>84</v>
      </c>
    </row>
    <row r="40" spans="1:5" ht="15.75" x14ac:dyDescent="0.25">
      <c r="A40" s="39"/>
      <c r="B40" s="11" t="s">
        <v>56</v>
      </c>
      <c r="C40" s="37">
        <v>1</v>
      </c>
      <c r="D40" s="13">
        <v>5109</v>
      </c>
      <c r="E40" s="53" t="s">
        <v>93</v>
      </c>
    </row>
    <row r="41" spans="1:5" ht="15.75" x14ac:dyDescent="0.25">
      <c r="A41" s="39"/>
      <c r="B41" s="11" t="s">
        <v>57</v>
      </c>
      <c r="C41" s="37">
        <v>1</v>
      </c>
      <c r="D41" s="13">
        <v>3813</v>
      </c>
      <c r="E41" s="53" t="s">
        <v>94</v>
      </c>
    </row>
    <row r="42" spans="1:5" ht="15.75" x14ac:dyDescent="0.25">
      <c r="A42" s="39"/>
      <c r="B42" s="11" t="s">
        <v>57</v>
      </c>
      <c r="C42" s="37">
        <v>1</v>
      </c>
      <c r="D42" s="13">
        <v>3813</v>
      </c>
      <c r="E42" s="53" t="s">
        <v>95</v>
      </c>
    </row>
    <row r="43" spans="1:5" ht="47.25" x14ac:dyDescent="0.25">
      <c r="A43" s="39"/>
      <c r="B43" s="11" t="s">
        <v>58</v>
      </c>
      <c r="C43" s="37">
        <v>2</v>
      </c>
      <c r="D43" s="13">
        <v>3275</v>
      </c>
      <c r="E43" s="55" t="s">
        <v>111</v>
      </c>
    </row>
    <row r="44" spans="1:5" ht="47.25" x14ac:dyDescent="0.25">
      <c r="A44" s="39"/>
      <c r="B44" s="11" t="s">
        <v>59</v>
      </c>
      <c r="C44" s="37">
        <v>2</v>
      </c>
      <c r="D44" s="13">
        <v>3275</v>
      </c>
      <c r="E44" s="55" t="s">
        <v>96</v>
      </c>
    </row>
    <row r="45" spans="1:5" ht="47.25" x14ac:dyDescent="0.25">
      <c r="A45" s="39"/>
      <c r="B45" s="11" t="s">
        <v>60</v>
      </c>
      <c r="C45" s="37">
        <v>2</v>
      </c>
      <c r="D45" s="13">
        <v>3275</v>
      </c>
      <c r="E45" s="55" t="s">
        <v>97</v>
      </c>
    </row>
    <row r="46" spans="1:5" ht="15.75" x14ac:dyDescent="0.25">
      <c r="A46" s="40" t="s">
        <v>52</v>
      </c>
      <c r="B46" s="11" t="s">
        <v>61</v>
      </c>
      <c r="C46" s="37">
        <v>1</v>
      </c>
      <c r="D46" s="13">
        <v>5109</v>
      </c>
      <c r="E46" s="53" t="s">
        <v>98</v>
      </c>
    </row>
    <row r="47" spans="1:5" ht="15.75" x14ac:dyDescent="0.25">
      <c r="A47" s="40"/>
      <c r="B47" s="11" t="s">
        <v>62</v>
      </c>
      <c r="C47" s="37">
        <v>1</v>
      </c>
      <c r="D47" s="13">
        <v>4650</v>
      </c>
      <c r="E47" s="53" t="s">
        <v>99</v>
      </c>
    </row>
    <row r="48" spans="1:5" ht="15.75" x14ac:dyDescent="0.25">
      <c r="A48" s="40"/>
      <c r="B48" s="28" t="s">
        <v>63</v>
      </c>
      <c r="C48" s="31">
        <v>1</v>
      </c>
      <c r="D48" s="13">
        <v>4650</v>
      </c>
      <c r="E48" s="53" t="s">
        <v>100</v>
      </c>
    </row>
    <row r="49" spans="1:5" ht="15.75" x14ac:dyDescent="0.25">
      <c r="A49" s="40"/>
      <c r="B49" s="28" t="s">
        <v>64</v>
      </c>
      <c r="C49" s="31">
        <v>1</v>
      </c>
      <c r="D49" s="13">
        <v>4650</v>
      </c>
      <c r="E49" s="53" t="s">
        <v>101</v>
      </c>
    </row>
    <row r="50" spans="1:5" ht="47.25" x14ac:dyDescent="0.25">
      <c r="A50" s="40"/>
      <c r="B50" s="28" t="s">
        <v>65</v>
      </c>
      <c r="C50" s="31">
        <v>1</v>
      </c>
      <c r="D50" s="13">
        <v>4650</v>
      </c>
      <c r="E50" s="53" t="s">
        <v>106</v>
      </c>
    </row>
    <row r="51" spans="1:5" ht="47.25" x14ac:dyDescent="0.25">
      <c r="A51" s="40"/>
      <c r="B51" s="28" t="s">
        <v>66</v>
      </c>
      <c r="C51" s="31">
        <v>1</v>
      </c>
      <c r="D51" s="13">
        <v>3275</v>
      </c>
      <c r="E51" s="53" t="s">
        <v>102</v>
      </c>
    </row>
    <row r="52" spans="1:5" ht="15.75" x14ac:dyDescent="0.25">
      <c r="A52" s="40"/>
      <c r="B52" s="28" t="s">
        <v>67</v>
      </c>
      <c r="C52" s="31">
        <v>0.5</v>
      </c>
      <c r="D52" s="13">
        <v>3275</v>
      </c>
      <c r="E52" s="53" t="s">
        <v>87</v>
      </c>
    </row>
    <row r="53" spans="1:5" ht="31.5" x14ac:dyDescent="0.25">
      <c r="A53" s="40"/>
      <c r="B53" s="11" t="s">
        <v>68</v>
      </c>
      <c r="C53" s="37">
        <v>1.5</v>
      </c>
      <c r="D53" s="13">
        <v>3275</v>
      </c>
      <c r="E53" s="55" t="s">
        <v>112</v>
      </c>
    </row>
    <row r="54" spans="1:5" ht="31.5" x14ac:dyDescent="0.25">
      <c r="A54" s="40"/>
      <c r="B54" s="11" t="s">
        <v>68</v>
      </c>
      <c r="C54" s="37">
        <v>1</v>
      </c>
      <c r="D54" s="13">
        <v>3275</v>
      </c>
      <c r="E54" s="53" t="s">
        <v>113</v>
      </c>
    </row>
    <row r="55" spans="1:5" ht="15.75" x14ac:dyDescent="0.25">
      <c r="A55" s="40"/>
      <c r="B55" s="28" t="s">
        <v>69</v>
      </c>
      <c r="C55" s="31">
        <v>1.5</v>
      </c>
      <c r="D55" s="13">
        <v>3275</v>
      </c>
      <c r="E55" s="53" t="s">
        <v>114</v>
      </c>
    </row>
  </sheetData>
  <mergeCells count="13">
    <mergeCell ref="E2:E5"/>
    <mergeCell ref="A1:E1"/>
    <mergeCell ref="A37:A45"/>
    <mergeCell ref="A46:A55"/>
    <mergeCell ref="A20:A26"/>
    <mergeCell ref="A27:A32"/>
    <mergeCell ref="A33:A36"/>
    <mergeCell ref="A17:A19"/>
    <mergeCell ref="A2:A5"/>
    <mergeCell ref="B2:B5"/>
    <mergeCell ref="C2:C5"/>
    <mergeCell ref="D2:D5"/>
    <mergeCell ref="A7:A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Е.Г.</dc:creator>
  <cp:lastModifiedBy>КГБУ СО «Эвенкийский дом-интернат»</cp:lastModifiedBy>
  <cp:lastPrinted>2023-08-02T08:07:06Z</cp:lastPrinted>
  <dcterms:created xsi:type="dcterms:W3CDTF">2022-07-11T03:48:50Z</dcterms:created>
  <dcterms:modified xsi:type="dcterms:W3CDTF">2023-08-02T09:56:49Z</dcterms:modified>
</cp:coreProperties>
</file>